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00" windowHeight="8265" activeTab="0"/>
  </bookViews>
  <sheets>
    <sheet name="Summary Tables" sheetId="1" r:id="rId1"/>
    <sheet name="glns to lbs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<sst xmlns="http://schemas.openxmlformats.org/spreadsheetml/2006/main" count="28" uniqueCount="28">
  <si>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Wastewater Treatment Division</t>
  </si>
  <si>
    <t>2006-2008</t>
  </si>
  <si>
    <t>2009-2011</t>
  </si>
  <si>
    <t>2015 projected</t>
  </si>
  <si>
    <t>King County recommended</t>
  </si>
  <si>
    <t>Wastewater Treatment Division Comparison</t>
  </si>
  <si>
    <t>Service Providers</t>
  </si>
  <si>
    <t>King County</t>
  </si>
  <si>
    <t>Lakehaven</t>
  </si>
  <si>
    <t>- - - No increase planned - - -</t>
  </si>
  <si>
    <t>Tacoma, inside city</t>
  </si>
  <si>
    <t>from outside city</t>
  </si>
  <si>
    <t>Everett</t>
  </si>
  <si>
    <t>Total  Revenue (millions)*</t>
  </si>
  <si>
    <t>Rate (cents per gallon)</t>
  </si>
  <si>
    <t>gallons</t>
  </si>
  <si>
    <t>pounds</t>
  </si>
  <si>
    <t>rate per gallon</t>
  </si>
  <si>
    <t>rate per pound</t>
  </si>
  <si>
    <t>Rate per Pound vs Gallons</t>
  </si>
  <si>
    <t>2014 Recommended Septage Fee Proposal</t>
  </si>
  <si>
    <t>2014 proposed</t>
  </si>
  <si>
    <t>2016 projected</t>
  </si>
  <si>
    <t xml:space="preserve">  Percent change</t>
  </si>
  <si>
    <t xml:space="preserve">  Gallons (millions)</t>
  </si>
  <si>
    <t>*City of Tacoma using new rate model.  Rates went down in 2013 and 2014.</t>
  </si>
  <si>
    <t>SeptageFeeTable 2014-2015-2016</t>
  </si>
  <si>
    <t>* revenues for 2013 to 2016 are estimated from current or projected rates and gallons received.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</si>
</sst>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\)"/>
    <numFmt numFmtId="165" formatCode="&quot;$&quot;#,##0.00_);[Red]\(&quot;$&quot;#,##0\)"/>
    <numFmt numFmtId="166" formatCode="0.0%"/>
    <numFmt numFmtId="167" formatCode="&quot;$&quot;#,##0.00"/>
    <numFmt numFmtId="168" formatCode="#,##0.0_);\(#,##0.0\)"/>
    <numFmt numFmtId="169" formatCode="&quot;$&quot;#,##0.0"/>
    <numFmt numFmtId="170" formatCode="&quot;$&quot;#,##0.000"/>
    <numFmt numFmtId="171" formatCode="0.000%"/>
    <numFmt numFmtId="172" formatCode="&quot;$&quot;#,##0.0000"/>
    <numFmt numFmtId="173" formatCode="0.0000"/>
    <numFmt numFmtId="174" formatCode="0.0000000"/>
    <numFmt numFmtId="175" formatCode="&quot;$&quot;#,##0.000_);[Red]\(&quot;$&quot;#,##0.0\)"/>
    <numFmt numFmtId="176" formatCode="#,##0.000_);[Red]\(#,##0.000\)"/>
    <numFmt numFmtId="177" formatCode="#,##0.0000_);[Red]\(#,##0.0000\)"/>
    <numFmt numFmtId="178" formatCode="[$-409]dddd\,\ mmmm\ dd\,\ yyyy"/>
    <numFmt numFmtId="179" formatCode="[$-409]h:mm:ss\ AM/PM"/>
    <numFmt numFmtId="180" formatCode="&quot;$&quot;#,##0.00000"/>
    <numFmt numFmtId="181" formatCode="#,##0.0_);[Red]\(#,##0.0\)"/>
    <numFmt numFmtId="182" formatCode="0.000"/>
    <numFmt numFmtId="183" formatCode="0.0"/>
  </numFmts>
  <fonts count="43">
    <font>
      <sz val="10"/>
      <name val="MS Sans Serif"/>
      <family val="2"/>
    </font>
    <font>
      <sz val="10"/>
      <color indexed="8"/>
      <name val="Times New Roman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2"/>
      <name val="MS Sans Serif"/>
      <family val="2"/>
    </font>
    <font>
      <sz val="9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8"/>
      <name val="MS Sans Serif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 applyFont="0" applyFill="0" applyBorder="0" applyAlignment="0" applyProtection="0"/>
    <xf numFmtId="0" fontId="3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166" fontId="0" fillId="0" borderId="0" xfId="60" applyNumberFormat="1" applyFont="1" applyBorder="1" applyAlignment="1">
      <alignment horizontal="center"/>
    </xf>
    <xf numFmtId="166" fontId="0" fillId="0" borderId="11" xfId="60" applyNumberFormat="1" applyFont="1" applyBorder="1" applyAlignment="1">
      <alignment horizontal="center"/>
    </xf>
    <xf numFmtId="0" fontId="0" fillId="0" borderId="12" xfId="0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left" indent="2"/>
    </xf>
    <xf numFmtId="0" fontId="3" fillId="0" borderId="10" xfId="56" applyFont="1" applyBorder="1" applyAlignment="1">
      <alignment/>
    </xf>
    <xf numFmtId="0" fontId="3" fillId="0" borderId="0" xfId="56" applyFont="1" applyAlignment="1">
      <alignment horizontal="left" indent="2"/>
    </xf>
    <xf numFmtId="0" fontId="3" fillId="0" borderId="0" xfId="56" applyFont="1" applyAlignment="1">
      <alignment/>
    </xf>
    <xf numFmtId="168" fontId="3" fillId="0" borderId="0" xfId="42" applyNumberFormat="1" applyFont="1" applyAlignment="1">
      <alignment horizontal="right"/>
    </xf>
    <xf numFmtId="0" fontId="0" fillId="0" borderId="0" xfId="0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8" fontId="0" fillId="0" borderId="0" xfId="42" applyNumberFormat="1" applyFont="1" applyBorder="1" applyAlignment="1">
      <alignment/>
    </xf>
    <xf numFmtId="38" fontId="0" fillId="0" borderId="0" xfId="42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38" fontId="0" fillId="0" borderId="0" xfId="42" applyNumberFormat="1" applyFont="1" applyAlignment="1">
      <alignment/>
    </xf>
    <xf numFmtId="173" fontId="0" fillId="0" borderId="0" xfId="0" applyNumberForma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38" fontId="0" fillId="0" borderId="18" xfId="42" applyNumberFormat="1" applyFont="1" applyBorder="1" applyAlignment="1">
      <alignment/>
    </xf>
    <xf numFmtId="38" fontId="0" fillId="0" borderId="18" xfId="42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60" applyNumberFormat="1" applyFont="1" applyBorder="1" applyAlignment="1">
      <alignment horizontal="center"/>
    </xf>
    <xf numFmtId="183" fontId="0" fillId="0" borderId="0" xfId="60" applyNumberFormat="1" applyFont="1" applyBorder="1" applyAlignment="1">
      <alignment horizontal="center"/>
    </xf>
    <xf numFmtId="183" fontId="0" fillId="0" borderId="11" xfId="6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2" fillId="0" borderId="12" xfId="0" applyFont="1" applyBorder="1" applyAlignment="1">
      <alignment/>
    </xf>
    <xf numFmtId="172" fontId="0" fillId="0" borderId="0" xfId="42" applyNumberFormat="1" applyFont="1" applyBorder="1" applyAlignment="1">
      <alignment horizontal="center"/>
    </xf>
    <xf numFmtId="172" fontId="0" fillId="0" borderId="0" xfId="56" applyNumberFormat="1" applyFont="1" applyBorder="1" applyAlignment="1">
      <alignment horizontal="center"/>
    </xf>
    <xf numFmtId="172" fontId="0" fillId="0" borderId="0" xfId="56" applyNumberFormat="1" applyFont="1" applyFill="1" applyBorder="1" applyAlignment="1">
      <alignment horizontal="center"/>
    </xf>
    <xf numFmtId="172" fontId="0" fillId="0" borderId="11" xfId="56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0" xfId="44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67" fontId="0" fillId="0" borderId="22" xfId="42" applyNumberFormat="1" applyFont="1" applyBorder="1" applyAlignment="1">
      <alignment horizontal="center"/>
    </xf>
    <xf numFmtId="167" fontId="0" fillId="0" borderId="22" xfId="56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6" fillId="0" borderId="22" xfId="57" applyNumberFormat="1" applyFont="1" applyBorder="1" applyAlignment="1">
      <alignment horizontal="center"/>
      <protection/>
    </xf>
    <xf numFmtId="167" fontId="5" fillId="0" borderId="2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Fill="1" applyBorder="1" applyAlignment="1">
      <alignment/>
    </xf>
    <xf numFmtId="166" fontId="0" fillId="0" borderId="0" xfId="60" applyNumberFormat="1" applyFont="1" applyFill="1" applyBorder="1" applyAlignment="1">
      <alignment horizontal="center"/>
    </xf>
    <xf numFmtId="169" fontId="42" fillId="0" borderId="0" xfId="60" applyNumberFormat="1" applyFon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167" fontId="5" fillId="0" borderId="0" xfId="56" applyNumberFormat="1" applyFon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~Book1" xfId="56"/>
    <cellStyle name="Normal_Monthly flow by material 20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4.00390625" style="0" customWidth="1"/>
    <col min="2" max="2" width="27.28125" style="0" customWidth="1"/>
    <col min="3" max="3" width="15.8515625" style="0" customWidth="1"/>
    <col min="4" max="4" width="14.57421875" style="0" customWidth="1"/>
    <col min="5" max="5" width="11.28125" style="0" customWidth="1"/>
    <col min="6" max="6" width="12.28125" style="0" customWidth="1"/>
    <col min="7" max="7" width="11.8515625" style="0" customWidth="1"/>
    <col min="8" max="8" width="12.140625" style="0" customWidth="1"/>
    <col min="9" max="9" width="11.421875" style="0" customWidth="1"/>
    <col min="10" max="10" width="9.7109375" style="0" customWidth="1"/>
    <col min="11" max="11" width="10.140625" style="0" customWidth="1"/>
    <col min="12" max="12" width="5.00390625" style="0" customWidth="1"/>
  </cols>
  <sheetData>
    <row r="2" spans="2:10" ht="12.75">
      <c r="B2" s="76" t="s">
        <v>0</v>
      </c>
      <c r="C2" s="77"/>
      <c r="D2" s="77"/>
      <c r="E2" s="77"/>
      <c r="F2" s="77"/>
      <c r="G2" s="77"/>
      <c r="H2" s="77"/>
      <c r="I2" s="12"/>
      <c r="J2" s="13"/>
    </row>
    <row r="3" spans="2:10" ht="12.75">
      <c r="B3" s="78" t="s">
        <v>20</v>
      </c>
      <c r="C3" s="79"/>
      <c r="D3" s="79"/>
      <c r="E3" s="79"/>
      <c r="F3" s="79"/>
      <c r="G3" s="79"/>
      <c r="H3" s="79"/>
      <c r="I3" s="6"/>
      <c r="J3" s="13"/>
    </row>
    <row r="4" spans="2:10" ht="25.5">
      <c r="B4" s="10"/>
      <c r="C4" s="1" t="s">
        <v>1</v>
      </c>
      <c r="D4" s="23" t="s">
        <v>2</v>
      </c>
      <c r="E4" s="23">
        <v>2012</v>
      </c>
      <c r="F4" s="23">
        <v>2013</v>
      </c>
      <c r="G4" s="23" t="s">
        <v>21</v>
      </c>
      <c r="H4" s="23" t="s">
        <v>3</v>
      </c>
      <c r="I4" s="24" t="s">
        <v>22</v>
      </c>
      <c r="J4" s="13"/>
    </row>
    <row r="5" spans="2:10" ht="12.75">
      <c r="B5" s="10"/>
      <c r="C5" s="3"/>
      <c r="D5" s="23"/>
      <c r="E5" s="23"/>
      <c r="F5" s="23"/>
      <c r="G5" s="23"/>
      <c r="H5" s="23"/>
      <c r="I5" s="6"/>
      <c r="J5" s="13"/>
    </row>
    <row r="6" spans="2:10" ht="12.75">
      <c r="B6" s="22" t="s">
        <v>4</v>
      </c>
      <c r="C6" s="3"/>
      <c r="D6" s="4"/>
      <c r="E6" s="4"/>
      <c r="F6" s="5"/>
      <c r="G6" s="5"/>
      <c r="H6" s="13"/>
      <c r="I6" s="6"/>
      <c r="J6" s="13"/>
    </row>
    <row r="7" spans="2:10" ht="27" customHeight="1">
      <c r="B7" s="25" t="s">
        <v>14</v>
      </c>
      <c r="C7" s="33">
        <v>0.98</v>
      </c>
      <c r="D7" s="11">
        <v>0.1023</v>
      </c>
      <c r="E7" s="34">
        <v>0.124</v>
      </c>
      <c r="F7" s="34">
        <v>0.1262</v>
      </c>
      <c r="G7" s="34">
        <v>0.1262</v>
      </c>
      <c r="H7" s="33">
        <f>G7*1.03</f>
        <v>0.12998600000000002</v>
      </c>
      <c r="I7" s="50">
        <f>H7*1.03</f>
        <v>0.13388558000000003</v>
      </c>
      <c r="J7" s="13"/>
    </row>
    <row r="8" spans="2:10" ht="20.25" customHeight="1">
      <c r="B8" s="51" t="s">
        <v>23</v>
      </c>
      <c r="C8" s="8">
        <v>0.065</v>
      </c>
      <c r="D8" s="8">
        <v>0.04082</v>
      </c>
      <c r="E8" s="8">
        <f>(E7/D7)-1</f>
        <v>0.21212121212121215</v>
      </c>
      <c r="F8" s="8">
        <f>(F7/E7)-1</f>
        <v>0.01774193548387104</v>
      </c>
      <c r="G8" s="8">
        <f>(G7/F7)-1</f>
        <v>0</v>
      </c>
      <c r="H8" s="8">
        <f>(H7/G7)-1</f>
        <v>0.030000000000000027</v>
      </c>
      <c r="I8" s="9">
        <f>(I7/H7)-1</f>
        <v>0.030000000000000027</v>
      </c>
      <c r="J8" s="13"/>
    </row>
    <row r="9" spans="2:10" ht="20.25" customHeight="1">
      <c r="B9" s="51" t="s">
        <v>24</v>
      </c>
      <c r="C9" s="8"/>
      <c r="D9" s="8"/>
      <c r="E9" s="52">
        <v>26.5</v>
      </c>
      <c r="F9" s="52">
        <v>29.2</v>
      </c>
      <c r="G9" s="52">
        <v>30.1</v>
      </c>
      <c r="H9" s="53">
        <v>31</v>
      </c>
      <c r="I9" s="54">
        <v>31.9</v>
      </c>
      <c r="J9" s="13"/>
    </row>
    <row r="10" spans="2:10" ht="27.75" customHeight="1">
      <c r="B10" s="72" t="s">
        <v>13</v>
      </c>
      <c r="C10" s="73"/>
      <c r="D10" s="73"/>
      <c r="E10" s="74">
        <v>3.2</v>
      </c>
      <c r="F10" s="74">
        <v>3.9</v>
      </c>
      <c r="G10" s="74">
        <v>3.9</v>
      </c>
      <c r="H10" s="74">
        <f>G10*1.03</f>
        <v>4.017</v>
      </c>
      <c r="I10" s="75">
        <f>H10*1.03</f>
        <v>4.137510000000001</v>
      </c>
      <c r="J10" s="13"/>
    </row>
    <row r="11" spans="2:10" ht="12.75">
      <c r="B11" s="2"/>
      <c r="C11" s="55"/>
      <c r="D11" s="55"/>
      <c r="E11" s="55"/>
      <c r="F11" s="55"/>
      <c r="G11" s="55"/>
      <c r="H11" s="55"/>
      <c r="I11" s="56"/>
      <c r="J11" s="13"/>
    </row>
    <row r="13" spans="2:7" ht="12.75">
      <c r="B13" s="80" t="s">
        <v>27</v>
      </c>
      <c r="C13" s="80"/>
      <c r="D13" s="80"/>
      <c r="E13" s="80"/>
      <c r="F13" s="80"/>
      <c r="G13" s="80"/>
    </row>
    <row r="17" spans="2:10" ht="12.75">
      <c r="B17" s="13"/>
      <c r="C17" s="13"/>
      <c r="D17" s="13"/>
      <c r="E17" s="13"/>
      <c r="F17" s="13"/>
      <c r="G17" s="13"/>
      <c r="H17" s="13"/>
      <c r="I17" s="13"/>
      <c r="J17" s="13"/>
    </row>
    <row r="18" spans="2:11" ht="12.75">
      <c r="B18" s="76" t="s">
        <v>5</v>
      </c>
      <c r="C18" s="77"/>
      <c r="D18" s="77"/>
      <c r="E18" s="77"/>
      <c r="F18" s="77"/>
      <c r="G18" s="77"/>
      <c r="H18" s="77"/>
      <c r="I18" s="77"/>
      <c r="J18" s="77"/>
      <c r="K18" s="12"/>
    </row>
    <row r="19" spans="2:11" ht="12.75">
      <c r="B19" s="10"/>
      <c r="C19" s="13"/>
      <c r="D19" s="13"/>
      <c r="E19" s="13"/>
      <c r="F19" s="13"/>
      <c r="G19" s="13"/>
      <c r="H19" s="13"/>
      <c r="I19" s="13"/>
      <c r="J19" s="13"/>
      <c r="K19" s="6"/>
    </row>
    <row r="20" spans="2:11" ht="12.75">
      <c r="B20" s="57" t="s">
        <v>6</v>
      </c>
      <c r="C20" s="1">
        <v>2008</v>
      </c>
      <c r="D20" s="1">
        <v>2009</v>
      </c>
      <c r="E20" s="1">
        <v>2010</v>
      </c>
      <c r="F20" s="1">
        <v>2011</v>
      </c>
      <c r="G20" s="1">
        <v>2012</v>
      </c>
      <c r="H20" s="1">
        <v>2013</v>
      </c>
      <c r="I20" s="1">
        <v>2014</v>
      </c>
      <c r="J20" s="1">
        <v>2015</v>
      </c>
      <c r="K20" s="26">
        <v>2016</v>
      </c>
    </row>
    <row r="21" spans="2:11" ht="12.75">
      <c r="B21" s="10"/>
      <c r="C21" s="13"/>
      <c r="D21" s="13"/>
      <c r="E21" s="13"/>
      <c r="F21" s="13"/>
      <c r="G21" s="13"/>
      <c r="H21" s="13"/>
      <c r="I21" s="14"/>
      <c r="J21" s="14"/>
      <c r="K21" s="15"/>
    </row>
    <row r="22" spans="2:11" ht="12.75">
      <c r="B22" s="7" t="s">
        <v>7</v>
      </c>
      <c r="C22" s="58">
        <v>0.98</v>
      </c>
      <c r="D22" s="59">
        <v>0.102</v>
      </c>
      <c r="E22" s="59">
        <v>0.102</v>
      </c>
      <c r="F22" s="59">
        <v>0.102</v>
      </c>
      <c r="G22" s="59">
        <v>0.124</v>
      </c>
      <c r="H22" s="59">
        <v>0.1262</v>
      </c>
      <c r="I22" s="60">
        <f>G7</f>
        <v>0.1262</v>
      </c>
      <c r="J22" s="60">
        <f>H7</f>
        <v>0.12998600000000002</v>
      </c>
      <c r="K22" s="61">
        <f>I7</f>
        <v>0.13388558000000003</v>
      </c>
    </row>
    <row r="23" spans="2:11" ht="12.75">
      <c r="B23" s="10"/>
      <c r="C23" s="62"/>
      <c r="D23" s="62"/>
      <c r="E23" s="62"/>
      <c r="F23" s="62"/>
      <c r="G23" s="62"/>
      <c r="H23" s="62"/>
      <c r="I23" s="62"/>
      <c r="J23" s="62"/>
      <c r="K23" s="6"/>
    </row>
    <row r="24" spans="2:11" ht="12.75">
      <c r="B24" s="10" t="s">
        <v>8</v>
      </c>
      <c r="C24" s="58">
        <v>0.1</v>
      </c>
      <c r="D24" s="58">
        <v>0.1</v>
      </c>
      <c r="E24" s="58">
        <v>0.1</v>
      </c>
      <c r="F24" s="81" t="s">
        <v>9</v>
      </c>
      <c r="G24" s="81"/>
      <c r="H24" s="81"/>
      <c r="I24" s="81"/>
      <c r="J24" s="81"/>
      <c r="K24" s="6"/>
    </row>
    <row r="25" spans="2:11" ht="12.75">
      <c r="B25" s="10"/>
      <c r="C25" s="63"/>
      <c r="D25" s="63"/>
      <c r="E25" s="63"/>
      <c r="F25" s="62"/>
      <c r="G25" s="62"/>
      <c r="H25" s="62"/>
      <c r="I25" s="62"/>
      <c r="J25" s="62"/>
      <c r="K25" s="6"/>
    </row>
    <row r="26" spans="2:13" ht="12.75">
      <c r="B26" s="10" t="s">
        <v>10</v>
      </c>
      <c r="C26" s="64">
        <v>0.1225</v>
      </c>
      <c r="D26" s="59">
        <v>0.1302</v>
      </c>
      <c r="E26" s="59">
        <v>0.1378</v>
      </c>
      <c r="F26" s="59">
        <v>0.1433</v>
      </c>
      <c r="G26" s="59">
        <v>0.1492</v>
      </c>
      <c r="H26" s="59">
        <v>0.1226</v>
      </c>
      <c r="I26" s="60">
        <v>0.1285</v>
      </c>
      <c r="J26" s="60">
        <f>I26*1.03</f>
        <v>0.132355</v>
      </c>
      <c r="K26" s="65">
        <f>J26*1.03</f>
        <v>0.13632565</v>
      </c>
      <c r="M26" t="s">
        <v>25</v>
      </c>
    </row>
    <row r="27" spans="2:11" ht="12.75">
      <c r="B27" s="16" t="s">
        <v>11</v>
      </c>
      <c r="C27" s="58">
        <v>0.1347</v>
      </c>
      <c r="D27" s="59">
        <v>0.1432</v>
      </c>
      <c r="E27" s="59">
        <v>0.1516</v>
      </c>
      <c r="F27" s="59">
        <v>0.1577</v>
      </c>
      <c r="G27" s="59">
        <v>0.1642</v>
      </c>
      <c r="H27" s="59">
        <v>0.1349</v>
      </c>
      <c r="I27" s="60">
        <v>0.1414</v>
      </c>
      <c r="J27" s="60">
        <f>I27*1.03</f>
        <v>0.145642</v>
      </c>
      <c r="K27" s="65">
        <f>J27*1.03</f>
        <v>0.15001126</v>
      </c>
    </row>
    <row r="28" spans="2:11" ht="12.75">
      <c r="B28" s="10"/>
      <c r="C28" s="63"/>
      <c r="D28" s="63"/>
      <c r="E28" s="63"/>
      <c r="F28" s="63"/>
      <c r="G28" s="63"/>
      <c r="H28" s="63"/>
      <c r="I28" s="63"/>
      <c r="J28" s="63"/>
      <c r="K28" s="65"/>
    </row>
    <row r="29" spans="2:11" ht="12.75">
      <c r="B29" s="10" t="s">
        <v>12</v>
      </c>
      <c r="C29" s="58">
        <v>0.121</v>
      </c>
      <c r="D29" s="59">
        <v>0.16</v>
      </c>
      <c r="E29" s="59">
        <v>0.17</v>
      </c>
      <c r="F29" s="59">
        <v>0.1774</v>
      </c>
      <c r="G29" s="59">
        <v>0.1863</v>
      </c>
      <c r="H29" s="59">
        <v>0.1919</v>
      </c>
      <c r="I29" s="60">
        <v>0.1996</v>
      </c>
      <c r="J29" s="60">
        <v>0.2076</v>
      </c>
      <c r="K29" s="65">
        <v>0.2159</v>
      </c>
    </row>
    <row r="30" spans="2:11" ht="12.75">
      <c r="B30" s="17"/>
      <c r="C30" s="66"/>
      <c r="D30" s="67"/>
      <c r="E30" s="68"/>
      <c r="F30" s="69"/>
      <c r="G30" s="67"/>
      <c r="H30" s="70"/>
      <c r="I30" s="70"/>
      <c r="J30" s="70"/>
      <c r="K30" s="56"/>
    </row>
    <row r="31" spans="2:11" ht="12.75">
      <c r="B31" s="18"/>
      <c r="C31" s="19"/>
      <c r="D31" s="19"/>
      <c r="E31" s="19"/>
      <c r="G31" s="20"/>
      <c r="H31" s="21"/>
      <c r="I31" s="19"/>
      <c r="J31" s="19"/>
      <c r="K31" s="19"/>
    </row>
    <row r="41" ht="12.75">
      <c r="B41" s="71" t="s">
        <v>26</v>
      </c>
    </row>
  </sheetData>
  <sheetProtection/>
  <mergeCells count="5">
    <mergeCell ref="B2:H2"/>
    <mergeCell ref="B3:H3"/>
    <mergeCell ref="B13:G13"/>
    <mergeCell ref="B18:J18"/>
    <mergeCell ref="F24:J24"/>
  </mergeCells>
  <printOptions/>
  <pageMargins left="0.45" right="0.45" top="0.5" bottom="0.5" header="0.3" footer="0.3"/>
  <pageSetup horizontalDpi="1200" verticalDpi="12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28125" style="0" customWidth="1"/>
    <col min="2" max="3" width="16.28125" style="0" customWidth="1"/>
    <col min="4" max="4" width="15.421875" style="0" customWidth="1"/>
    <col min="5" max="5" width="14.00390625" style="0" customWidth="1"/>
    <col min="6" max="6" width="13.8515625" style="0" customWidth="1"/>
    <col min="7" max="7" width="14.57421875" style="0" customWidth="1"/>
  </cols>
  <sheetData>
    <row r="2" ht="13.5" thickBot="1"/>
    <row r="3" spans="2:7" ht="15.75">
      <c r="B3" s="37" t="s">
        <v>19</v>
      </c>
      <c r="C3" s="38"/>
      <c r="D3" s="38"/>
      <c r="E3" s="39"/>
      <c r="F3" s="39"/>
      <c r="G3" s="40"/>
    </row>
    <row r="4" spans="2:7" s="27" customFormat="1" ht="12.75">
      <c r="B4" s="41"/>
      <c r="C4" s="29"/>
      <c r="D4" s="29"/>
      <c r="E4" s="29"/>
      <c r="F4" s="29"/>
      <c r="G4" s="42"/>
    </row>
    <row r="5" spans="2:7" s="27" customFormat="1" ht="12.75">
      <c r="B5" s="41"/>
      <c r="C5" s="1">
        <v>2012</v>
      </c>
      <c r="D5" s="1">
        <v>2013</v>
      </c>
      <c r="E5" s="1">
        <v>2014</v>
      </c>
      <c r="F5" s="1">
        <v>2015</v>
      </c>
      <c r="G5" s="43">
        <v>2016</v>
      </c>
    </row>
    <row r="6" spans="2:7" s="27" customFormat="1" ht="12.75">
      <c r="B6" s="41" t="s">
        <v>15</v>
      </c>
      <c r="C6" s="30">
        <v>26500000</v>
      </c>
      <c r="D6" s="30">
        <v>29200000</v>
      </c>
      <c r="E6" s="30">
        <v>30100000</v>
      </c>
      <c r="F6" s="30">
        <v>31000000</v>
      </c>
      <c r="G6" s="44">
        <v>31900000</v>
      </c>
    </row>
    <row r="7" spans="2:7" ht="12.75">
      <c r="B7" s="41" t="s">
        <v>16</v>
      </c>
      <c r="C7" s="31">
        <f>C6*8.34</f>
        <v>221010000</v>
      </c>
      <c r="D7" s="31">
        <f>D6*8.34</f>
        <v>243528000</v>
      </c>
      <c r="E7" s="31">
        <f>E6*8.34</f>
        <v>251034000</v>
      </c>
      <c r="F7" s="31">
        <f>F6*8.34</f>
        <v>258540000</v>
      </c>
      <c r="G7" s="45">
        <f>G6*8.34</f>
        <v>266046000</v>
      </c>
    </row>
    <row r="8" spans="2:7" ht="12.75">
      <c r="B8" s="41" t="s">
        <v>17</v>
      </c>
      <c r="C8" s="32">
        <v>0.124</v>
      </c>
      <c r="D8" s="13">
        <v>0.1262</v>
      </c>
      <c r="E8" s="13">
        <v>0.1262</v>
      </c>
      <c r="F8" s="36">
        <v>0.13</v>
      </c>
      <c r="G8" s="46">
        <v>0.1339</v>
      </c>
    </row>
    <row r="9" spans="2:7" ht="13.5" thickBot="1">
      <c r="B9" s="47" t="s">
        <v>18</v>
      </c>
      <c r="C9" s="48">
        <f>C8/8.34</f>
        <v>0.01486810551558753</v>
      </c>
      <c r="D9" s="48">
        <f>D8/8.34</f>
        <v>0.015131894484412472</v>
      </c>
      <c r="E9" s="48">
        <f>E8/8.34</f>
        <v>0.015131894484412472</v>
      </c>
      <c r="F9" s="48">
        <f>F8/8.34</f>
        <v>0.015587529976019185</v>
      </c>
      <c r="G9" s="49">
        <f>G8/8.34</f>
        <v>0.016055155875299758</v>
      </c>
    </row>
    <row r="11" spans="3:5" ht="12.75">
      <c r="C11" s="28"/>
      <c r="E11" s="35"/>
    </row>
    <row r="12" ht="12.75">
      <c r="E12" s="35"/>
    </row>
  </sheetData>
  <sheetProtection/>
  <printOptions/>
  <pageMargins left="0.45" right="0.45" top="0.75" bottom="0.75" header="0.3" footer="0.3"/>
  <pageSetup horizontalDpi="600" verticalDpi="600" orientation="landscape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Lienesch</dc:creator>
  <cp:keywords/>
  <dc:description/>
  <cp:lastModifiedBy>Aratani, Tim</cp:lastModifiedBy>
  <cp:lastPrinted>2013-11-12T15:36:42Z</cp:lastPrinted>
  <dcterms:created xsi:type="dcterms:W3CDTF">2012-11-01T20:29:05Z</dcterms:created>
  <dcterms:modified xsi:type="dcterms:W3CDTF">2013-11-12T15:37:26Z</dcterms:modified>
  <cp:category/>
  <cp:version/>
  <cp:contentType/>
  <cp:contentStatus/>
</cp:coreProperties>
</file>