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tklipsch_kingcounty_gov/Documents/Desktop/HR Comms Documents/"/>
    </mc:Choice>
  </mc:AlternateContent>
  <xr:revisionPtr revIDLastSave="0" documentId="8_{F90B6431-D69C-433B-8713-697F5697804B}" xr6:coauthVersionLast="47" xr6:coauthVersionMax="47" xr10:uidLastSave="{00000000-0000-0000-0000-000000000000}"/>
  <bookViews>
    <workbookView xWindow="-120" yWindow="-120" windowWidth="29040" windowHeight="15840" firstSheet="1" activeTab="8" xr2:uid="{EC998B62-B656-4AD6-89EE-DE8F87E049D2}"/>
  </bookViews>
  <sheets>
    <sheet name="Call Order" sheetId="15" r:id="rId1"/>
    <sheet name="A. Administrative" sheetId="3" r:id="rId2"/>
    <sheet name="B. Risk Management" sheetId="4" r:id="rId3"/>
    <sheet name="C. Finance" sheetId="5" r:id="rId4"/>
    <sheet name="D. Engineering" sheetId="6" r:id="rId5"/>
    <sheet name="E. Scientific" sheetId="7" r:id="rId6"/>
    <sheet name="F. Appraisers" sheetId="8" r:id="rId7"/>
    <sheet name="G. Recreation" sheetId="9" r:id="rId8"/>
    <sheet name="H. Communications" sheetId="10" r:id="rId9"/>
    <sheet name="I. Service and Security" sheetId="11" r:id="rId10"/>
    <sheet name="J. Legal Administration" sheetId="13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9" i="5" l="1"/>
  <c r="U321" i="3"/>
  <c r="W321" i="3" l="1"/>
  <c r="V321" i="3"/>
  <c r="T321" i="3"/>
  <c r="S321" i="3"/>
  <c r="R321" i="3"/>
  <c r="Q321" i="3"/>
  <c r="P321" i="3"/>
  <c r="O321" i="3"/>
  <c r="K321" i="3"/>
  <c r="J321" i="3"/>
  <c r="R303" i="3"/>
  <c r="V103" i="13"/>
  <c r="V102" i="13"/>
  <c r="V101" i="13"/>
  <c r="V79" i="13"/>
  <c r="V78" i="13"/>
  <c r="V77" i="13"/>
  <c r="V54" i="13"/>
  <c r="V55" i="13"/>
  <c r="V53" i="13"/>
  <c r="U103" i="13"/>
  <c r="U102" i="13"/>
  <c r="U101" i="13"/>
  <c r="U79" i="13"/>
  <c r="U78" i="13"/>
  <c r="U77" i="13"/>
  <c r="U55" i="13"/>
  <c r="U54" i="13"/>
  <c r="U53" i="13"/>
  <c r="T103" i="13"/>
  <c r="T102" i="13"/>
  <c r="T101" i="13"/>
  <c r="T79" i="13"/>
  <c r="T78" i="13"/>
  <c r="T77" i="13"/>
  <c r="T55" i="13"/>
  <c r="T54" i="13"/>
  <c r="T53" i="13"/>
  <c r="S103" i="13"/>
  <c r="S102" i="13"/>
  <c r="S101" i="13"/>
  <c r="S79" i="13"/>
  <c r="S78" i="13"/>
  <c r="S77" i="13"/>
  <c r="S54" i="13"/>
  <c r="S55" i="13"/>
  <c r="S53" i="13"/>
  <c r="R103" i="13"/>
  <c r="R102" i="13"/>
  <c r="R101" i="13"/>
  <c r="R79" i="13"/>
  <c r="R78" i="13"/>
  <c r="R77" i="13"/>
  <c r="R55" i="13"/>
  <c r="R54" i="13"/>
  <c r="R53" i="13"/>
  <c r="W129" i="10" l="1"/>
  <c r="W128" i="10"/>
  <c r="W127" i="10"/>
  <c r="W126" i="10"/>
  <c r="W125" i="10"/>
  <c r="W99" i="10"/>
  <c r="W98" i="10"/>
  <c r="W97" i="10"/>
  <c r="W96" i="10"/>
  <c r="W95" i="10"/>
  <c r="W69" i="10"/>
  <c r="W68" i="10"/>
  <c r="W67" i="10"/>
  <c r="W66" i="10"/>
  <c r="W65" i="10"/>
  <c r="W90" i="9"/>
  <c r="W89" i="9"/>
  <c r="W69" i="9"/>
  <c r="W68" i="9"/>
  <c r="W48" i="9"/>
  <c r="W47" i="9"/>
  <c r="W155" i="8"/>
  <c r="W154" i="8"/>
  <c r="W153" i="8"/>
  <c r="W152" i="8"/>
  <c r="W151" i="8"/>
  <c r="W150" i="8"/>
  <c r="W149" i="8"/>
  <c r="W119" i="8"/>
  <c r="W118" i="8"/>
  <c r="W117" i="8"/>
  <c r="W116" i="8"/>
  <c r="W115" i="8"/>
  <c r="W114" i="8"/>
  <c r="W113" i="8"/>
  <c r="W83" i="8"/>
  <c r="W82" i="8"/>
  <c r="W81" i="8"/>
  <c r="W80" i="8"/>
  <c r="W79" i="8"/>
  <c r="W78" i="8"/>
  <c r="W77" i="8"/>
  <c r="W181" i="7"/>
  <c r="W180" i="7"/>
  <c r="W179" i="7"/>
  <c r="W178" i="7"/>
  <c r="W177" i="7"/>
  <c r="W176" i="7"/>
  <c r="W175" i="7"/>
  <c r="W174" i="7"/>
  <c r="W173" i="7"/>
  <c r="W139" i="7"/>
  <c r="W138" i="7"/>
  <c r="W137" i="7"/>
  <c r="W136" i="7"/>
  <c r="W135" i="7"/>
  <c r="W134" i="7"/>
  <c r="W133" i="7"/>
  <c r="W132" i="7"/>
  <c r="W131" i="7"/>
  <c r="W97" i="7"/>
  <c r="W96" i="7"/>
  <c r="W95" i="7"/>
  <c r="W94" i="7"/>
  <c r="W93" i="7"/>
  <c r="W92" i="7"/>
  <c r="W91" i="7"/>
  <c r="W90" i="7"/>
  <c r="W89" i="7"/>
  <c r="W116" i="6"/>
  <c r="W115" i="6"/>
  <c r="W114" i="6"/>
  <c r="W113" i="6"/>
  <c r="W89" i="6"/>
  <c r="W88" i="6"/>
  <c r="W87" i="6"/>
  <c r="W86" i="6"/>
  <c r="W62" i="6"/>
  <c r="W61" i="6"/>
  <c r="W60" i="6"/>
  <c r="W59" i="6"/>
  <c r="W350" i="5"/>
  <c r="W349" i="5"/>
  <c r="W348" i="5"/>
  <c r="W347" i="5"/>
  <c r="W346" i="5"/>
  <c r="W345" i="5"/>
  <c r="W344" i="5"/>
  <c r="W343" i="5"/>
  <c r="W342" i="5"/>
  <c r="W341" i="5"/>
  <c r="W340" i="5"/>
  <c r="W339" i="5"/>
  <c r="W338" i="5"/>
  <c r="W337" i="5"/>
  <c r="W336" i="5"/>
  <c r="W335" i="5"/>
  <c r="W334" i="5"/>
  <c r="W333" i="5"/>
  <c r="W332" i="5"/>
  <c r="W331" i="5"/>
  <c r="W330" i="5"/>
  <c r="W329" i="5"/>
  <c r="W269" i="5"/>
  <c r="W268" i="5"/>
  <c r="W267" i="5"/>
  <c r="W266" i="5"/>
  <c r="W265" i="5"/>
  <c r="W264" i="5"/>
  <c r="W263" i="5"/>
  <c r="W262" i="5"/>
  <c r="W261" i="5"/>
  <c r="W260" i="5"/>
  <c r="W259" i="5"/>
  <c r="W258" i="5"/>
  <c r="W257" i="5"/>
  <c r="W256" i="5"/>
  <c r="W255" i="5"/>
  <c r="W254" i="5"/>
  <c r="W253" i="5"/>
  <c r="W252" i="5"/>
  <c r="W251" i="5"/>
  <c r="W250" i="5"/>
  <c r="W249" i="5"/>
  <c r="W248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67" i="5"/>
  <c r="W103" i="4"/>
  <c r="W102" i="4"/>
  <c r="W101" i="4"/>
  <c r="W79" i="4"/>
  <c r="W78" i="4"/>
  <c r="W77" i="4"/>
  <c r="W55" i="4"/>
  <c r="W54" i="4"/>
  <c r="W53" i="4"/>
  <c r="Q102" i="4"/>
  <c r="Q101" i="4"/>
  <c r="Q79" i="4"/>
  <c r="Q78" i="4"/>
  <c r="Q77" i="4"/>
  <c r="Q54" i="4"/>
  <c r="Q55" i="4"/>
  <c r="Q53" i="4"/>
  <c r="V103" i="11"/>
  <c r="V102" i="11"/>
  <c r="V101" i="11"/>
  <c r="V79" i="11"/>
  <c r="V78" i="11"/>
  <c r="V77" i="11"/>
  <c r="V55" i="11"/>
  <c r="V54" i="11"/>
  <c r="V53" i="11"/>
  <c r="V129" i="10"/>
  <c r="V128" i="10"/>
  <c r="V127" i="10"/>
  <c r="V126" i="10"/>
  <c r="V125" i="10"/>
  <c r="V99" i="10"/>
  <c r="V98" i="10"/>
  <c r="V97" i="10"/>
  <c r="V96" i="10"/>
  <c r="V95" i="10"/>
  <c r="V69" i="10"/>
  <c r="V68" i="10"/>
  <c r="V67" i="10"/>
  <c r="V66" i="10"/>
  <c r="V65" i="10"/>
  <c r="V90" i="9"/>
  <c r="V89" i="9"/>
  <c r="V69" i="9"/>
  <c r="V68" i="9"/>
  <c r="V48" i="9"/>
  <c r="V47" i="9"/>
  <c r="V155" i="8"/>
  <c r="V154" i="8"/>
  <c r="V153" i="8"/>
  <c r="V152" i="8"/>
  <c r="V151" i="8"/>
  <c r="V150" i="8"/>
  <c r="V149" i="8"/>
  <c r="V119" i="8"/>
  <c r="V118" i="8"/>
  <c r="V117" i="8"/>
  <c r="V116" i="8"/>
  <c r="V115" i="8"/>
  <c r="V114" i="8"/>
  <c r="V113" i="8"/>
  <c r="V83" i="8"/>
  <c r="V82" i="8"/>
  <c r="V81" i="8"/>
  <c r="V80" i="8"/>
  <c r="V79" i="8"/>
  <c r="V78" i="8"/>
  <c r="V77" i="8"/>
  <c r="V181" i="7"/>
  <c r="V180" i="7"/>
  <c r="V179" i="7"/>
  <c r="V178" i="7"/>
  <c r="V177" i="7"/>
  <c r="V176" i="7"/>
  <c r="V175" i="7"/>
  <c r="V174" i="7"/>
  <c r="V173" i="7"/>
  <c r="V139" i="7"/>
  <c r="V138" i="7"/>
  <c r="V137" i="7"/>
  <c r="V136" i="7"/>
  <c r="V135" i="7"/>
  <c r="V134" i="7"/>
  <c r="V133" i="7"/>
  <c r="V132" i="7"/>
  <c r="V131" i="7"/>
  <c r="V97" i="7"/>
  <c r="V96" i="7"/>
  <c r="V95" i="7"/>
  <c r="V94" i="7"/>
  <c r="V93" i="7"/>
  <c r="V92" i="7"/>
  <c r="V91" i="7"/>
  <c r="V90" i="7"/>
  <c r="V89" i="7"/>
  <c r="V116" i="6"/>
  <c r="V115" i="6"/>
  <c r="V114" i="6"/>
  <c r="V113" i="6"/>
  <c r="V89" i="6"/>
  <c r="V88" i="6"/>
  <c r="V87" i="6"/>
  <c r="V86" i="6"/>
  <c r="V62" i="6"/>
  <c r="V61" i="6"/>
  <c r="V60" i="6"/>
  <c r="V59" i="6"/>
  <c r="V350" i="5"/>
  <c r="V349" i="5"/>
  <c r="V348" i="5"/>
  <c r="V347" i="5"/>
  <c r="V346" i="5"/>
  <c r="V345" i="5"/>
  <c r="V344" i="5"/>
  <c r="V343" i="5"/>
  <c r="V342" i="5"/>
  <c r="V341" i="5"/>
  <c r="V340" i="5"/>
  <c r="V339" i="5"/>
  <c r="V338" i="5"/>
  <c r="V337" i="5"/>
  <c r="V336" i="5"/>
  <c r="V335" i="5"/>
  <c r="V334" i="5"/>
  <c r="V333" i="5"/>
  <c r="V332" i="5"/>
  <c r="V331" i="5"/>
  <c r="V330" i="5"/>
  <c r="V329" i="5"/>
  <c r="V269" i="5"/>
  <c r="V268" i="5"/>
  <c r="V267" i="5"/>
  <c r="V266" i="5"/>
  <c r="V265" i="5"/>
  <c r="V264" i="5"/>
  <c r="V263" i="5"/>
  <c r="V262" i="5"/>
  <c r="V261" i="5"/>
  <c r="V260" i="5"/>
  <c r="V259" i="5"/>
  <c r="V258" i="5"/>
  <c r="V257" i="5"/>
  <c r="V256" i="5"/>
  <c r="V255" i="5"/>
  <c r="V254" i="5"/>
  <c r="V253" i="5"/>
  <c r="V252" i="5"/>
  <c r="V251" i="5"/>
  <c r="V250" i="5"/>
  <c r="V249" i="5"/>
  <c r="V248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V173" i="5"/>
  <c r="V172" i="5"/>
  <c r="V171" i="5"/>
  <c r="V170" i="5"/>
  <c r="V169" i="5"/>
  <c r="V168" i="5"/>
  <c r="V167" i="5"/>
  <c r="V415" i="3"/>
  <c r="V407" i="3"/>
  <c r="V399" i="3"/>
  <c r="V319" i="3"/>
  <c r="V311" i="3"/>
  <c r="V303" i="3"/>
  <c r="V295" i="3"/>
  <c r="V203" i="3"/>
  <c r="V211" i="3"/>
  <c r="V219" i="3"/>
  <c r="U103" i="11"/>
  <c r="U102" i="11"/>
  <c r="U101" i="11"/>
  <c r="U79" i="11"/>
  <c r="U78" i="11"/>
  <c r="U77" i="11"/>
  <c r="U55" i="11"/>
  <c r="U54" i="11"/>
  <c r="U53" i="11"/>
  <c r="U129" i="10"/>
  <c r="U128" i="10"/>
  <c r="U127" i="10"/>
  <c r="U126" i="10"/>
  <c r="U125" i="10"/>
  <c r="U99" i="10"/>
  <c r="U98" i="10"/>
  <c r="U97" i="10"/>
  <c r="U96" i="10"/>
  <c r="U95" i="10"/>
  <c r="U69" i="10"/>
  <c r="U68" i="10"/>
  <c r="U67" i="10"/>
  <c r="U66" i="10"/>
  <c r="U65" i="10"/>
  <c r="U90" i="9"/>
  <c r="U89" i="9"/>
  <c r="U69" i="9"/>
  <c r="U68" i="9"/>
  <c r="U48" i="9"/>
  <c r="U47" i="9"/>
  <c r="U155" i="8"/>
  <c r="U154" i="8"/>
  <c r="U153" i="8"/>
  <c r="U152" i="8"/>
  <c r="U151" i="8"/>
  <c r="U150" i="8"/>
  <c r="U149" i="8"/>
  <c r="U119" i="8"/>
  <c r="U118" i="8"/>
  <c r="U117" i="8"/>
  <c r="U116" i="8"/>
  <c r="U115" i="8"/>
  <c r="U114" i="8"/>
  <c r="U113" i="8"/>
  <c r="U83" i="8"/>
  <c r="U82" i="8"/>
  <c r="U81" i="8"/>
  <c r="U80" i="8"/>
  <c r="U79" i="8"/>
  <c r="U78" i="8"/>
  <c r="U77" i="8"/>
  <c r="U181" i="7"/>
  <c r="U180" i="7"/>
  <c r="U179" i="7"/>
  <c r="U178" i="7"/>
  <c r="U177" i="7"/>
  <c r="U176" i="7"/>
  <c r="U175" i="7"/>
  <c r="U174" i="7"/>
  <c r="U173" i="7"/>
  <c r="U139" i="7"/>
  <c r="U138" i="7"/>
  <c r="U137" i="7"/>
  <c r="U136" i="7"/>
  <c r="U135" i="7"/>
  <c r="U134" i="7"/>
  <c r="U133" i="7"/>
  <c r="U132" i="7"/>
  <c r="U131" i="7"/>
  <c r="U97" i="7"/>
  <c r="U96" i="7"/>
  <c r="U95" i="7"/>
  <c r="U94" i="7"/>
  <c r="U93" i="7"/>
  <c r="U92" i="7"/>
  <c r="U91" i="7"/>
  <c r="U90" i="7"/>
  <c r="U89" i="7"/>
  <c r="U116" i="6"/>
  <c r="U115" i="6"/>
  <c r="U114" i="6"/>
  <c r="U113" i="6"/>
  <c r="U89" i="6"/>
  <c r="U88" i="6"/>
  <c r="U87" i="6"/>
  <c r="U86" i="6"/>
  <c r="U62" i="6"/>
  <c r="U61" i="6"/>
  <c r="U60" i="6"/>
  <c r="U59" i="6"/>
  <c r="U350" i="5"/>
  <c r="U349" i="5"/>
  <c r="U348" i="5"/>
  <c r="U347" i="5"/>
  <c r="U346" i="5"/>
  <c r="U345" i="5"/>
  <c r="U344" i="5"/>
  <c r="U343" i="5"/>
  <c r="U342" i="5"/>
  <c r="U341" i="5"/>
  <c r="U340" i="5"/>
  <c r="U339" i="5"/>
  <c r="U338" i="5"/>
  <c r="U337" i="5"/>
  <c r="U336" i="5"/>
  <c r="U335" i="5"/>
  <c r="U334" i="5"/>
  <c r="U333" i="5"/>
  <c r="U332" i="5"/>
  <c r="U331" i="5"/>
  <c r="U330" i="5"/>
  <c r="U329" i="5"/>
  <c r="U269" i="5"/>
  <c r="U268" i="5"/>
  <c r="U267" i="5"/>
  <c r="U266" i="5"/>
  <c r="U265" i="5"/>
  <c r="U264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T103" i="11"/>
  <c r="T102" i="11"/>
  <c r="T101" i="11"/>
  <c r="T79" i="11"/>
  <c r="T78" i="11"/>
  <c r="T77" i="11"/>
  <c r="T55" i="11"/>
  <c r="T54" i="11"/>
  <c r="T53" i="11"/>
  <c r="T129" i="10"/>
  <c r="T128" i="10"/>
  <c r="T127" i="10"/>
  <c r="T126" i="10"/>
  <c r="T125" i="10"/>
  <c r="T99" i="10"/>
  <c r="T98" i="10"/>
  <c r="T97" i="10"/>
  <c r="T96" i="10"/>
  <c r="T95" i="10"/>
  <c r="T69" i="10"/>
  <c r="T68" i="10"/>
  <c r="T67" i="10"/>
  <c r="T66" i="10"/>
  <c r="T65" i="10"/>
  <c r="T90" i="9"/>
  <c r="T89" i="9"/>
  <c r="T69" i="9"/>
  <c r="T68" i="9"/>
  <c r="T48" i="9"/>
  <c r="T47" i="9"/>
  <c r="T155" i="8"/>
  <c r="T154" i="8"/>
  <c r="T153" i="8"/>
  <c r="T152" i="8"/>
  <c r="T151" i="8"/>
  <c r="T150" i="8"/>
  <c r="T149" i="8"/>
  <c r="T119" i="8"/>
  <c r="T118" i="8"/>
  <c r="T117" i="8"/>
  <c r="T116" i="8"/>
  <c r="T115" i="8"/>
  <c r="T114" i="8"/>
  <c r="T113" i="8"/>
  <c r="T83" i="8"/>
  <c r="T82" i="8"/>
  <c r="T81" i="8"/>
  <c r="T80" i="8"/>
  <c r="T79" i="8"/>
  <c r="T78" i="8"/>
  <c r="T77" i="8"/>
  <c r="T181" i="7"/>
  <c r="T180" i="7"/>
  <c r="T179" i="7"/>
  <c r="T178" i="7"/>
  <c r="T177" i="7"/>
  <c r="T176" i="7"/>
  <c r="T175" i="7"/>
  <c r="T174" i="7"/>
  <c r="T173" i="7"/>
  <c r="T139" i="7"/>
  <c r="T138" i="7"/>
  <c r="T137" i="7"/>
  <c r="T136" i="7"/>
  <c r="T135" i="7"/>
  <c r="T134" i="7"/>
  <c r="T133" i="7"/>
  <c r="T132" i="7"/>
  <c r="T131" i="7"/>
  <c r="T97" i="7"/>
  <c r="T96" i="7"/>
  <c r="T95" i="7"/>
  <c r="T94" i="7"/>
  <c r="T93" i="7"/>
  <c r="T92" i="7"/>
  <c r="T91" i="7"/>
  <c r="T90" i="7"/>
  <c r="T89" i="7"/>
  <c r="T116" i="6"/>
  <c r="T115" i="6"/>
  <c r="T114" i="6"/>
  <c r="T113" i="6"/>
  <c r="T89" i="6"/>
  <c r="T88" i="6"/>
  <c r="T87" i="6"/>
  <c r="T86" i="6"/>
  <c r="T62" i="6"/>
  <c r="T61" i="6"/>
  <c r="T60" i="6"/>
  <c r="T59" i="6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03" i="4"/>
  <c r="V103" i="4" s="1"/>
  <c r="T418" i="3"/>
  <c r="V418" i="3" s="1"/>
  <c r="T415" i="3"/>
  <c r="T413" i="3"/>
  <c r="V413" i="3" s="1"/>
  <c r="T411" i="3"/>
  <c r="V411" i="3" s="1"/>
  <c r="T410" i="3"/>
  <c r="V410" i="3" s="1"/>
  <c r="T407" i="3"/>
  <c r="T405" i="3"/>
  <c r="V405" i="3" s="1"/>
  <c r="T403" i="3"/>
  <c r="V403" i="3" s="1"/>
  <c r="T402" i="3"/>
  <c r="V402" i="3" s="1"/>
  <c r="T399" i="3"/>
  <c r="T397" i="3"/>
  <c r="V397" i="3" s="1"/>
  <c r="T395" i="3"/>
  <c r="V395" i="3" s="1"/>
  <c r="T394" i="3"/>
  <c r="V394" i="3" s="1"/>
  <c r="T319" i="3"/>
  <c r="T317" i="3"/>
  <c r="V317" i="3" s="1"/>
  <c r="T315" i="3"/>
  <c r="V315" i="3" s="1"/>
  <c r="T314" i="3"/>
  <c r="V314" i="3" s="1"/>
  <c r="T311" i="3"/>
  <c r="T309" i="3"/>
  <c r="V309" i="3" s="1"/>
  <c r="T307" i="3"/>
  <c r="V307" i="3" s="1"/>
  <c r="T306" i="3"/>
  <c r="V306" i="3" s="1"/>
  <c r="T303" i="3"/>
  <c r="T301" i="3"/>
  <c r="V301" i="3" s="1"/>
  <c r="T299" i="3"/>
  <c r="V299" i="3" s="1"/>
  <c r="T298" i="3"/>
  <c r="V298" i="3" s="1"/>
  <c r="T295" i="3"/>
  <c r="T293" i="3"/>
  <c r="V293" i="3" s="1"/>
  <c r="T199" i="3"/>
  <c r="V199" i="3" s="1"/>
  <c r="T200" i="3"/>
  <c r="V200" i="3" s="1"/>
  <c r="T203" i="3"/>
  <c r="T205" i="3"/>
  <c r="V205" i="3" s="1"/>
  <c r="T207" i="3"/>
  <c r="V207" i="3" s="1"/>
  <c r="T208" i="3"/>
  <c r="V208" i="3" s="1"/>
  <c r="T211" i="3"/>
  <c r="T213" i="3"/>
  <c r="V213" i="3" s="1"/>
  <c r="T215" i="3"/>
  <c r="V215" i="3" s="1"/>
  <c r="T216" i="3"/>
  <c r="V216" i="3" s="1"/>
  <c r="T219" i="3"/>
  <c r="T221" i="3"/>
  <c r="V221" i="3" s="1"/>
  <c r="T223" i="3"/>
  <c r="V223" i="3" s="1"/>
  <c r="T197" i="3"/>
  <c r="V197" i="3" s="1"/>
  <c r="R103" i="11"/>
  <c r="R102" i="11"/>
  <c r="R101" i="11"/>
  <c r="R79" i="11"/>
  <c r="R78" i="11"/>
  <c r="R77" i="11"/>
  <c r="S77" i="11" s="1"/>
  <c r="R55" i="11"/>
  <c r="S55" i="11" s="1"/>
  <c r="R54" i="11"/>
  <c r="S54" i="11" s="1"/>
  <c r="R53" i="11"/>
  <c r="R129" i="10"/>
  <c r="R128" i="10"/>
  <c r="R127" i="10"/>
  <c r="R126" i="10"/>
  <c r="R125" i="10"/>
  <c r="R99" i="10"/>
  <c r="S99" i="10" s="1"/>
  <c r="R98" i="10"/>
  <c r="S98" i="10" s="1"/>
  <c r="R97" i="10"/>
  <c r="S97" i="10" s="1"/>
  <c r="R96" i="10"/>
  <c r="R95" i="10"/>
  <c r="R69" i="10"/>
  <c r="R68" i="10"/>
  <c r="R67" i="10"/>
  <c r="S67" i="10" s="1"/>
  <c r="R66" i="10"/>
  <c r="R65" i="10"/>
  <c r="R48" i="9"/>
  <c r="R47" i="9"/>
  <c r="R90" i="9"/>
  <c r="R89" i="9"/>
  <c r="R69" i="9"/>
  <c r="R68" i="9"/>
  <c r="S68" i="9" s="1"/>
  <c r="R155" i="8"/>
  <c r="R154" i="8"/>
  <c r="R153" i="8"/>
  <c r="R152" i="8"/>
  <c r="R151" i="8"/>
  <c r="R150" i="8"/>
  <c r="R149" i="8"/>
  <c r="R119" i="8"/>
  <c r="R118" i="8"/>
  <c r="R117" i="8"/>
  <c r="R116" i="8"/>
  <c r="R115" i="8"/>
  <c r="R114" i="8"/>
  <c r="R113" i="8"/>
  <c r="R83" i="8"/>
  <c r="R82" i="8"/>
  <c r="R81" i="8"/>
  <c r="S81" i="8" s="1"/>
  <c r="R80" i="8"/>
  <c r="R79" i="8"/>
  <c r="R78" i="8"/>
  <c r="R77" i="8"/>
  <c r="R181" i="7"/>
  <c r="R180" i="7"/>
  <c r="R179" i="7"/>
  <c r="R178" i="7"/>
  <c r="R177" i="7"/>
  <c r="R176" i="7"/>
  <c r="S176" i="7" s="1"/>
  <c r="R175" i="7"/>
  <c r="S175" i="7" s="1"/>
  <c r="R174" i="7"/>
  <c r="S174" i="7" s="1"/>
  <c r="R173" i="7"/>
  <c r="R139" i="7"/>
  <c r="R138" i="7"/>
  <c r="R137" i="7"/>
  <c r="R136" i="7"/>
  <c r="R135" i="7"/>
  <c r="S135" i="7" s="1"/>
  <c r="R134" i="7"/>
  <c r="R133" i="7"/>
  <c r="S133" i="7" s="1"/>
  <c r="R132" i="7"/>
  <c r="R131" i="7"/>
  <c r="R97" i="7"/>
  <c r="R96" i="7"/>
  <c r="R95" i="7"/>
  <c r="R94" i="7"/>
  <c r="S94" i="7" s="1"/>
  <c r="R93" i="7"/>
  <c r="S93" i="7" s="1"/>
  <c r="R92" i="7"/>
  <c r="S92" i="7" s="1"/>
  <c r="R91" i="7"/>
  <c r="R90" i="7"/>
  <c r="R89" i="7"/>
  <c r="S134" i="7"/>
  <c r="R116" i="6"/>
  <c r="R115" i="6"/>
  <c r="R114" i="6"/>
  <c r="R113" i="6"/>
  <c r="R89" i="6"/>
  <c r="R88" i="6"/>
  <c r="S88" i="6" s="1"/>
  <c r="R87" i="6"/>
  <c r="R86" i="6"/>
  <c r="S86" i="6" s="1"/>
  <c r="R62" i="6"/>
  <c r="S62" i="6" s="1"/>
  <c r="R61" i="6"/>
  <c r="R60" i="6"/>
  <c r="R59" i="6"/>
  <c r="R350" i="5"/>
  <c r="S350" i="5" s="1"/>
  <c r="R349" i="5"/>
  <c r="R348" i="5"/>
  <c r="R347" i="5"/>
  <c r="R346" i="5"/>
  <c r="S346" i="5" s="1"/>
  <c r="R345" i="5"/>
  <c r="R344" i="5"/>
  <c r="R343" i="5"/>
  <c r="S343" i="5" s="1"/>
  <c r="R342" i="5"/>
  <c r="S342" i="5" s="1"/>
  <c r="R341" i="5"/>
  <c r="R340" i="5"/>
  <c r="R339" i="5"/>
  <c r="R338" i="5"/>
  <c r="S338" i="5" s="1"/>
  <c r="R337" i="5"/>
  <c r="R336" i="5"/>
  <c r="R335" i="5"/>
  <c r="S335" i="5" s="1"/>
  <c r="R334" i="5"/>
  <c r="S334" i="5" s="1"/>
  <c r="R333" i="5"/>
  <c r="R332" i="5"/>
  <c r="R331" i="5"/>
  <c r="R330" i="5"/>
  <c r="S330" i="5" s="1"/>
  <c r="R329" i="5"/>
  <c r="R269" i="5"/>
  <c r="R268" i="5"/>
  <c r="S268" i="5" s="1"/>
  <c r="R267" i="5"/>
  <c r="S267" i="5" s="1"/>
  <c r="R266" i="5"/>
  <c r="R265" i="5"/>
  <c r="R264" i="5"/>
  <c r="R263" i="5"/>
  <c r="S263" i="5" s="1"/>
  <c r="R262" i="5"/>
  <c r="R261" i="5"/>
  <c r="R260" i="5"/>
  <c r="S260" i="5" s="1"/>
  <c r="R259" i="5"/>
  <c r="S259" i="5" s="1"/>
  <c r="R258" i="5"/>
  <c r="R257" i="5"/>
  <c r="R256" i="5"/>
  <c r="R255" i="5"/>
  <c r="S255" i="5" s="1"/>
  <c r="R254" i="5"/>
  <c r="R253" i="5"/>
  <c r="R252" i="5"/>
  <c r="S252" i="5" s="1"/>
  <c r="R251" i="5"/>
  <c r="S251" i="5" s="1"/>
  <c r="R250" i="5"/>
  <c r="R249" i="5"/>
  <c r="R248" i="5"/>
  <c r="R188" i="5"/>
  <c r="S188" i="5" s="1"/>
  <c r="R187" i="5"/>
  <c r="R186" i="5"/>
  <c r="R185" i="5"/>
  <c r="S185" i="5" s="1"/>
  <c r="R184" i="5"/>
  <c r="S184" i="5" s="1"/>
  <c r="R183" i="5"/>
  <c r="R182" i="5"/>
  <c r="R181" i="5"/>
  <c r="R180" i="5"/>
  <c r="S180" i="5" s="1"/>
  <c r="R179" i="5"/>
  <c r="R178" i="5"/>
  <c r="R177" i="5"/>
  <c r="S177" i="5" s="1"/>
  <c r="R176" i="5"/>
  <c r="S176" i="5" s="1"/>
  <c r="R175" i="5"/>
  <c r="R174" i="5"/>
  <c r="R173" i="5"/>
  <c r="R172" i="5"/>
  <c r="S172" i="5" s="1"/>
  <c r="R171" i="5"/>
  <c r="R170" i="5"/>
  <c r="R169" i="5"/>
  <c r="S169" i="5" s="1"/>
  <c r="R168" i="5"/>
  <c r="S168" i="5" s="1"/>
  <c r="R167" i="5"/>
  <c r="R103" i="4"/>
  <c r="R102" i="4"/>
  <c r="T102" i="4" s="1"/>
  <c r="V102" i="4" s="1"/>
  <c r="R101" i="4"/>
  <c r="T101" i="4" s="1"/>
  <c r="V101" i="4" s="1"/>
  <c r="R79" i="4"/>
  <c r="T79" i="4" s="1"/>
  <c r="V79" i="4" s="1"/>
  <c r="R78" i="4"/>
  <c r="S78" i="4" s="1"/>
  <c r="R77" i="4"/>
  <c r="T77" i="4" s="1"/>
  <c r="V77" i="4" s="1"/>
  <c r="R55" i="4"/>
  <c r="T55" i="4" s="1"/>
  <c r="V55" i="4" s="1"/>
  <c r="R54" i="4"/>
  <c r="S54" i="4" s="1"/>
  <c r="R53" i="4"/>
  <c r="S53" i="4" s="1"/>
  <c r="R418" i="3"/>
  <c r="S418" i="3" s="1"/>
  <c r="R417" i="3"/>
  <c r="R416" i="3"/>
  <c r="S416" i="3" s="1"/>
  <c r="R415" i="3"/>
  <c r="S415" i="3" s="1"/>
  <c r="R414" i="3"/>
  <c r="S414" i="3" s="1"/>
  <c r="R413" i="3"/>
  <c r="R412" i="3"/>
  <c r="T412" i="3" s="1"/>
  <c r="V412" i="3" s="1"/>
  <c r="R411" i="3"/>
  <c r="R410" i="3"/>
  <c r="S410" i="3" s="1"/>
  <c r="R409" i="3"/>
  <c r="R408" i="3"/>
  <c r="S408" i="3" s="1"/>
  <c r="R407" i="3"/>
  <c r="S407" i="3" s="1"/>
  <c r="R406" i="3"/>
  <c r="S406" i="3" s="1"/>
  <c r="R405" i="3"/>
  <c r="R404" i="3"/>
  <c r="T404" i="3" s="1"/>
  <c r="V404" i="3" s="1"/>
  <c r="R403" i="3"/>
  <c r="R402" i="3"/>
  <c r="S402" i="3" s="1"/>
  <c r="R401" i="3"/>
  <c r="R400" i="3"/>
  <c r="S400" i="3" s="1"/>
  <c r="R399" i="3"/>
  <c r="S399" i="3" s="1"/>
  <c r="R398" i="3"/>
  <c r="S398" i="3" s="1"/>
  <c r="R397" i="3"/>
  <c r="R396" i="3"/>
  <c r="S396" i="3" s="1"/>
  <c r="R395" i="3"/>
  <c r="R394" i="3"/>
  <c r="S394" i="3" s="1"/>
  <c r="R393" i="3"/>
  <c r="R392" i="3"/>
  <c r="S392" i="3" s="1"/>
  <c r="R319" i="3"/>
  <c r="S319" i="3" s="1"/>
  <c r="R318" i="3"/>
  <c r="S318" i="3" s="1"/>
  <c r="R317" i="3"/>
  <c r="R316" i="3"/>
  <c r="T316" i="3" s="1"/>
  <c r="V316" i="3" s="1"/>
  <c r="R315" i="3"/>
  <c r="R314" i="3"/>
  <c r="S314" i="3" s="1"/>
  <c r="R313" i="3"/>
  <c r="R312" i="3"/>
  <c r="S312" i="3" s="1"/>
  <c r="R311" i="3"/>
  <c r="S311" i="3" s="1"/>
  <c r="R310" i="3"/>
  <c r="S310" i="3" s="1"/>
  <c r="R309" i="3"/>
  <c r="R308" i="3"/>
  <c r="S308" i="3" s="1"/>
  <c r="R307" i="3"/>
  <c r="R306" i="3"/>
  <c r="S306" i="3" s="1"/>
  <c r="R305" i="3"/>
  <c r="R304" i="3"/>
  <c r="S304" i="3" s="1"/>
  <c r="S303" i="3"/>
  <c r="R302" i="3"/>
  <c r="S302" i="3" s="1"/>
  <c r="R301" i="3"/>
  <c r="R300" i="3"/>
  <c r="S300" i="3" s="1"/>
  <c r="R299" i="3"/>
  <c r="R298" i="3"/>
  <c r="S298" i="3" s="1"/>
  <c r="R297" i="3"/>
  <c r="R296" i="3"/>
  <c r="S296" i="3" s="1"/>
  <c r="R295" i="3"/>
  <c r="S295" i="3" s="1"/>
  <c r="R294" i="3"/>
  <c r="S294" i="3" s="1"/>
  <c r="R293" i="3"/>
  <c r="R198" i="3"/>
  <c r="S198" i="3" s="1"/>
  <c r="R199" i="3"/>
  <c r="R200" i="3"/>
  <c r="S200" i="3" s="1"/>
  <c r="R201" i="3"/>
  <c r="R202" i="3"/>
  <c r="T202" i="3" s="1"/>
  <c r="V202" i="3" s="1"/>
  <c r="R203" i="3"/>
  <c r="R204" i="3"/>
  <c r="S204" i="3" s="1"/>
  <c r="R205" i="3"/>
  <c r="S205" i="3" s="1"/>
  <c r="R206" i="3"/>
  <c r="S206" i="3" s="1"/>
  <c r="R207" i="3"/>
  <c r="R208" i="3"/>
  <c r="R209" i="3"/>
  <c r="R210" i="3"/>
  <c r="T210" i="3" s="1"/>
  <c r="V210" i="3" s="1"/>
  <c r="R211" i="3"/>
  <c r="R212" i="3"/>
  <c r="S212" i="3" s="1"/>
  <c r="R213" i="3"/>
  <c r="S213" i="3" s="1"/>
  <c r="R214" i="3"/>
  <c r="S214" i="3" s="1"/>
  <c r="R215" i="3"/>
  <c r="R216" i="3"/>
  <c r="S216" i="3" s="1"/>
  <c r="R217" i="3"/>
  <c r="R218" i="3"/>
  <c r="T218" i="3" s="1"/>
  <c r="V218" i="3" s="1"/>
  <c r="R219" i="3"/>
  <c r="R220" i="3"/>
  <c r="S220" i="3" s="1"/>
  <c r="R221" i="3"/>
  <c r="S221" i="3" s="1"/>
  <c r="R222" i="3"/>
  <c r="S222" i="3" s="1"/>
  <c r="R223" i="3"/>
  <c r="R197" i="3"/>
  <c r="S197" i="3"/>
  <c r="S103" i="11"/>
  <c r="S102" i="11"/>
  <c r="S101" i="11"/>
  <c r="S79" i="11"/>
  <c r="S78" i="11"/>
  <c r="S53" i="11"/>
  <c r="S129" i="10"/>
  <c r="S128" i="10"/>
  <c r="S127" i="10"/>
  <c r="S126" i="10"/>
  <c r="S125" i="10"/>
  <c r="S96" i="10"/>
  <c r="S95" i="10"/>
  <c r="S66" i="10"/>
  <c r="S68" i="10"/>
  <c r="S69" i="10"/>
  <c r="S65" i="10"/>
  <c r="S90" i="9"/>
  <c r="S89" i="9"/>
  <c r="S69" i="9"/>
  <c r="S48" i="9"/>
  <c r="S47" i="9"/>
  <c r="S155" i="8"/>
  <c r="S154" i="8"/>
  <c r="S153" i="8"/>
  <c r="S152" i="8"/>
  <c r="S151" i="8"/>
  <c r="S150" i="8"/>
  <c r="S149" i="8"/>
  <c r="S119" i="8"/>
  <c r="S118" i="8"/>
  <c r="S117" i="8"/>
  <c r="S116" i="8"/>
  <c r="S115" i="8"/>
  <c r="S114" i="8"/>
  <c r="S113" i="8"/>
  <c r="S83" i="8"/>
  <c r="S82" i="8"/>
  <c r="S80" i="8"/>
  <c r="S79" i="8"/>
  <c r="S78" i="8"/>
  <c r="S77" i="8"/>
  <c r="S181" i="7"/>
  <c r="S180" i="7"/>
  <c r="S179" i="7"/>
  <c r="S178" i="7"/>
  <c r="S177" i="7"/>
  <c r="S173" i="7"/>
  <c r="S139" i="7"/>
  <c r="S138" i="7"/>
  <c r="S137" i="7"/>
  <c r="S136" i="7"/>
  <c r="S132" i="7"/>
  <c r="S131" i="7"/>
  <c r="S97" i="7"/>
  <c r="S96" i="7"/>
  <c r="S95" i="7"/>
  <c r="S91" i="7"/>
  <c r="S90" i="7"/>
  <c r="S89" i="7"/>
  <c r="S116" i="6"/>
  <c r="S115" i="6"/>
  <c r="S114" i="6"/>
  <c r="S113" i="6"/>
  <c r="S89" i="6"/>
  <c r="S87" i="6"/>
  <c r="S60" i="6"/>
  <c r="S61" i="6"/>
  <c r="S59" i="6"/>
  <c r="S349" i="5"/>
  <c r="S348" i="5"/>
  <c r="S347" i="5"/>
  <c r="S345" i="5"/>
  <c r="S344" i="5"/>
  <c r="S341" i="5"/>
  <c r="S340" i="5"/>
  <c r="S339" i="5"/>
  <c r="S337" i="5"/>
  <c r="S336" i="5"/>
  <c r="S333" i="5"/>
  <c r="S332" i="5"/>
  <c r="S331" i="5"/>
  <c r="S329" i="5"/>
  <c r="S269" i="5"/>
  <c r="S266" i="5"/>
  <c r="S265" i="5"/>
  <c r="S264" i="5"/>
  <c r="S262" i="5"/>
  <c r="S261" i="5"/>
  <c r="S258" i="5"/>
  <c r="S257" i="5"/>
  <c r="S256" i="5"/>
  <c r="S254" i="5"/>
  <c r="S253" i="5"/>
  <c r="S250" i="5"/>
  <c r="S249" i="5"/>
  <c r="S248" i="5"/>
  <c r="S187" i="5"/>
  <c r="S186" i="5"/>
  <c r="S183" i="5"/>
  <c r="S182" i="5"/>
  <c r="S181" i="5"/>
  <c r="S179" i="5"/>
  <c r="S178" i="5"/>
  <c r="S175" i="5"/>
  <c r="S174" i="5"/>
  <c r="S173" i="5"/>
  <c r="S171" i="5"/>
  <c r="S170" i="5"/>
  <c r="S167" i="5"/>
  <c r="S103" i="4"/>
  <c r="S102" i="4"/>
  <c r="S101" i="4"/>
  <c r="S77" i="4"/>
  <c r="S55" i="4"/>
  <c r="S413" i="3"/>
  <c r="S412" i="3"/>
  <c r="S411" i="3"/>
  <c r="S405" i="3"/>
  <c r="S404" i="3"/>
  <c r="S403" i="3"/>
  <c r="S397" i="3"/>
  <c r="S395" i="3"/>
  <c r="S317" i="3"/>
  <c r="S315" i="3"/>
  <c r="S309" i="3"/>
  <c r="S307" i="3"/>
  <c r="S301" i="3"/>
  <c r="S299" i="3"/>
  <c r="S293" i="3"/>
  <c r="S207" i="3"/>
  <c r="S208" i="3"/>
  <c r="S211" i="3"/>
  <c r="S215" i="3"/>
  <c r="S218" i="3"/>
  <c r="S219" i="3"/>
  <c r="S223" i="3"/>
  <c r="S199" i="3"/>
  <c r="S202" i="3"/>
  <c r="S203" i="3"/>
  <c r="T217" i="3" l="1"/>
  <c r="V217" i="3" s="1"/>
  <c r="S217" i="3"/>
  <c r="S305" i="3"/>
  <c r="T305" i="3"/>
  <c r="V305" i="3" s="1"/>
  <c r="S417" i="3"/>
  <c r="T417" i="3"/>
  <c r="V417" i="3" s="1"/>
  <c r="S313" i="3"/>
  <c r="T313" i="3"/>
  <c r="V313" i="3" s="1"/>
  <c r="T209" i="3"/>
  <c r="V209" i="3" s="1"/>
  <c r="S209" i="3"/>
  <c r="S401" i="3"/>
  <c r="T401" i="3"/>
  <c r="V401" i="3" s="1"/>
  <c r="T201" i="3"/>
  <c r="V201" i="3" s="1"/>
  <c r="S201" i="3"/>
  <c r="S393" i="3"/>
  <c r="T393" i="3"/>
  <c r="V393" i="3" s="1"/>
  <c r="S297" i="3"/>
  <c r="T297" i="3"/>
  <c r="V297" i="3" s="1"/>
  <c r="S409" i="3"/>
  <c r="T409" i="3"/>
  <c r="V409" i="3" s="1"/>
  <c r="S316" i="3"/>
  <c r="T222" i="3"/>
  <c r="V222" i="3" s="1"/>
  <c r="T214" i="3"/>
  <c r="V214" i="3" s="1"/>
  <c r="T206" i="3"/>
  <c r="V206" i="3" s="1"/>
  <c r="T198" i="3"/>
  <c r="V198" i="3" s="1"/>
  <c r="T300" i="3"/>
  <c r="V300" i="3" s="1"/>
  <c r="T308" i="3"/>
  <c r="V308" i="3" s="1"/>
  <c r="T396" i="3"/>
  <c r="V396" i="3" s="1"/>
  <c r="T220" i="3"/>
  <c r="V220" i="3" s="1"/>
  <c r="T212" i="3"/>
  <c r="V212" i="3" s="1"/>
  <c r="T204" i="3"/>
  <c r="V204" i="3" s="1"/>
  <c r="T294" i="3"/>
  <c r="V294" i="3" s="1"/>
  <c r="T302" i="3"/>
  <c r="V302" i="3" s="1"/>
  <c r="T310" i="3"/>
  <c r="V310" i="3" s="1"/>
  <c r="T318" i="3"/>
  <c r="V318" i="3" s="1"/>
  <c r="T398" i="3"/>
  <c r="V398" i="3" s="1"/>
  <c r="T406" i="3"/>
  <c r="V406" i="3" s="1"/>
  <c r="T414" i="3"/>
  <c r="V414" i="3" s="1"/>
  <c r="S210" i="3"/>
  <c r="T296" i="3"/>
  <c r="V296" i="3" s="1"/>
  <c r="T304" i="3"/>
  <c r="V304" i="3" s="1"/>
  <c r="T312" i="3"/>
  <c r="V312" i="3" s="1"/>
  <c r="T392" i="3"/>
  <c r="V392" i="3" s="1"/>
  <c r="T400" i="3"/>
  <c r="V400" i="3" s="1"/>
  <c r="T408" i="3"/>
  <c r="V408" i="3" s="1"/>
  <c r="T416" i="3"/>
  <c r="V416" i="3" s="1"/>
  <c r="T53" i="4"/>
  <c r="V53" i="4" s="1"/>
  <c r="T54" i="4"/>
  <c r="V54" i="4" s="1"/>
  <c r="T78" i="4"/>
  <c r="V78" i="4" s="1"/>
  <c r="S79" i="4"/>
  <c r="P21" i="4"/>
  <c r="M103" i="13" l="1"/>
  <c r="M95" i="13"/>
  <c r="M87" i="13"/>
  <c r="M79" i="13"/>
  <c r="M71" i="13"/>
  <c r="M63" i="13"/>
  <c r="M55" i="13"/>
  <c r="M47" i="13"/>
  <c r="M39" i="13"/>
  <c r="M31" i="13"/>
  <c r="M23" i="13"/>
  <c r="M15" i="13"/>
  <c r="M7" i="13"/>
  <c r="M102" i="13"/>
  <c r="M94" i="13"/>
  <c r="M86" i="13"/>
  <c r="M78" i="13"/>
  <c r="M70" i="13"/>
  <c r="M62" i="13"/>
  <c r="M54" i="13"/>
  <c r="M46" i="13"/>
  <c r="M38" i="13"/>
  <c r="M30" i="13"/>
  <c r="M22" i="13"/>
  <c r="M14" i="13"/>
  <c r="M6" i="13"/>
  <c r="M101" i="13"/>
  <c r="M93" i="13"/>
  <c r="M85" i="13"/>
  <c r="M77" i="13"/>
  <c r="M69" i="13"/>
  <c r="M61" i="13"/>
  <c r="M53" i="13"/>
  <c r="M45" i="13"/>
  <c r="M37" i="13"/>
  <c r="M29" i="13"/>
  <c r="M21" i="13"/>
  <c r="M13" i="13"/>
  <c r="M5" i="13"/>
  <c r="M103" i="11"/>
  <c r="M95" i="11"/>
  <c r="M87" i="11"/>
  <c r="M79" i="11"/>
  <c r="M71" i="11"/>
  <c r="M63" i="11"/>
  <c r="M55" i="11"/>
  <c r="M47" i="11"/>
  <c r="M39" i="11"/>
  <c r="M23" i="11"/>
  <c r="M15" i="11"/>
  <c r="M7" i="11"/>
  <c r="M102" i="11"/>
  <c r="M94" i="11"/>
  <c r="M86" i="11"/>
  <c r="M78" i="11"/>
  <c r="M70" i="11"/>
  <c r="M62" i="11"/>
  <c r="M54" i="11"/>
  <c r="M46" i="11"/>
  <c r="M38" i="11"/>
  <c r="M22" i="11"/>
  <c r="M14" i="11"/>
  <c r="M6" i="11"/>
  <c r="M101" i="11"/>
  <c r="M93" i="11"/>
  <c r="M85" i="11"/>
  <c r="M77" i="11"/>
  <c r="M69" i="11"/>
  <c r="M61" i="11"/>
  <c r="M53" i="11"/>
  <c r="M45" i="11"/>
  <c r="M37" i="11"/>
  <c r="M21" i="11"/>
  <c r="M13" i="11"/>
  <c r="M5" i="11"/>
  <c r="M129" i="10"/>
  <c r="M119" i="10"/>
  <c r="M109" i="10"/>
  <c r="M99" i="10"/>
  <c r="M89" i="10"/>
  <c r="M79" i="10"/>
  <c r="M69" i="10"/>
  <c r="M59" i="10"/>
  <c r="M49" i="10"/>
  <c r="M39" i="10"/>
  <c r="M29" i="10"/>
  <c r="M19" i="10"/>
  <c r="M9" i="10"/>
  <c r="M128" i="10"/>
  <c r="M118" i="10"/>
  <c r="M108" i="10"/>
  <c r="M98" i="10"/>
  <c r="M88" i="10"/>
  <c r="M78" i="10"/>
  <c r="M68" i="10"/>
  <c r="M58" i="10"/>
  <c r="M48" i="10"/>
  <c r="M38" i="10"/>
  <c r="M28" i="10"/>
  <c r="M18" i="10"/>
  <c r="M8" i="10"/>
  <c r="M127" i="10"/>
  <c r="M117" i="10"/>
  <c r="M107" i="10"/>
  <c r="M97" i="10"/>
  <c r="M87" i="10"/>
  <c r="M77" i="10"/>
  <c r="M67" i="10"/>
  <c r="M57" i="10"/>
  <c r="M47" i="10"/>
  <c r="M37" i="10"/>
  <c r="M27" i="10"/>
  <c r="M17" i="10"/>
  <c r="M7" i="10"/>
  <c r="M126" i="10"/>
  <c r="M116" i="10"/>
  <c r="M106" i="10"/>
  <c r="M96" i="10"/>
  <c r="M86" i="10"/>
  <c r="M76" i="10"/>
  <c r="M66" i="10"/>
  <c r="M56" i="10"/>
  <c r="M46" i="10"/>
  <c r="M36" i="10"/>
  <c r="M26" i="10"/>
  <c r="M16" i="10"/>
  <c r="M6" i="10"/>
  <c r="M125" i="10"/>
  <c r="M115" i="10"/>
  <c r="M105" i="10"/>
  <c r="M95" i="10"/>
  <c r="M85" i="10"/>
  <c r="M75" i="10"/>
  <c r="M65" i="10"/>
  <c r="M55" i="10"/>
  <c r="M45" i="10"/>
  <c r="M35" i="10"/>
  <c r="M25" i="10"/>
  <c r="M15" i="10"/>
  <c r="M5" i="10"/>
  <c r="M90" i="9"/>
  <c r="M83" i="9"/>
  <c r="M76" i="9"/>
  <c r="M69" i="9"/>
  <c r="M62" i="9"/>
  <c r="M55" i="9"/>
  <c r="M48" i="9"/>
  <c r="M41" i="9"/>
  <c r="M34" i="9"/>
  <c r="M20" i="9"/>
  <c r="M13" i="9"/>
  <c r="M89" i="9"/>
  <c r="M82" i="9"/>
  <c r="M75" i="9"/>
  <c r="M68" i="9"/>
  <c r="M61" i="9"/>
  <c r="M54" i="9"/>
  <c r="M47" i="9"/>
  <c r="M40" i="9"/>
  <c r="M33" i="9"/>
  <c r="M19" i="9"/>
  <c r="M12" i="9"/>
  <c r="M6" i="9"/>
  <c r="M5" i="9"/>
  <c r="M155" i="8"/>
  <c r="M143" i="8"/>
  <c r="M131" i="8"/>
  <c r="M119" i="8"/>
  <c r="M107" i="8"/>
  <c r="M95" i="8"/>
  <c r="M83" i="8"/>
  <c r="M71" i="8"/>
  <c r="M59" i="8"/>
  <c r="M35" i="8"/>
  <c r="M11" i="8"/>
  <c r="M154" i="8"/>
  <c r="M142" i="8"/>
  <c r="M130" i="8"/>
  <c r="M118" i="8"/>
  <c r="M106" i="8"/>
  <c r="M94" i="8"/>
  <c r="M82" i="8"/>
  <c r="M70" i="8"/>
  <c r="M58" i="8"/>
  <c r="M34" i="8"/>
  <c r="M10" i="8"/>
  <c r="M153" i="8"/>
  <c r="M141" i="8"/>
  <c r="M129" i="8"/>
  <c r="M117" i="8"/>
  <c r="M105" i="8"/>
  <c r="M93" i="8"/>
  <c r="M81" i="8"/>
  <c r="M69" i="8"/>
  <c r="M57" i="8"/>
  <c r="M33" i="8"/>
  <c r="M9" i="8"/>
  <c r="M152" i="8"/>
  <c r="M140" i="8"/>
  <c r="M128" i="8"/>
  <c r="M116" i="8"/>
  <c r="M104" i="8"/>
  <c r="M92" i="8"/>
  <c r="M80" i="8"/>
  <c r="M68" i="8"/>
  <c r="M56" i="8"/>
  <c r="M32" i="8"/>
  <c r="M8" i="8"/>
  <c r="M151" i="8"/>
  <c r="M139" i="8"/>
  <c r="M127" i="8"/>
  <c r="M115" i="8"/>
  <c r="M103" i="8"/>
  <c r="M91" i="8"/>
  <c r="M79" i="8"/>
  <c r="M67" i="8"/>
  <c r="M55" i="8"/>
  <c r="M31" i="8"/>
  <c r="M7" i="8"/>
  <c r="M150" i="8"/>
  <c r="M138" i="8"/>
  <c r="M126" i="8"/>
  <c r="M114" i="8"/>
  <c r="M102" i="8"/>
  <c r="M90" i="8"/>
  <c r="M78" i="8"/>
  <c r="M66" i="8"/>
  <c r="M54" i="8"/>
  <c r="M30" i="8"/>
  <c r="M6" i="8"/>
  <c r="M149" i="8"/>
  <c r="M137" i="8"/>
  <c r="M125" i="8"/>
  <c r="M113" i="8"/>
  <c r="M101" i="8"/>
  <c r="M89" i="8"/>
  <c r="M77" i="8"/>
  <c r="M65" i="8"/>
  <c r="M53" i="8"/>
  <c r="M29" i="8"/>
  <c r="M5" i="8"/>
  <c r="M181" i="7"/>
  <c r="M167" i="7"/>
  <c r="M153" i="7"/>
  <c r="M139" i="7"/>
  <c r="M125" i="7"/>
  <c r="M111" i="7"/>
  <c r="M97" i="7"/>
  <c r="M83" i="7"/>
  <c r="M69" i="7"/>
  <c r="M41" i="7"/>
  <c r="M13" i="7"/>
  <c r="M180" i="7"/>
  <c r="M166" i="7"/>
  <c r="M152" i="7"/>
  <c r="M138" i="7"/>
  <c r="M124" i="7"/>
  <c r="M110" i="7"/>
  <c r="M96" i="7"/>
  <c r="M82" i="7"/>
  <c r="M68" i="7"/>
  <c r="M40" i="7"/>
  <c r="M12" i="7"/>
  <c r="M39" i="7"/>
  <c r="M67" i="7"/>
  <c r="M81" i="7"/>
  <c r="M95" i="7"/>
  <c r="M109" i="7"/>
  <c r="M123" i="7"/>
  <c r="M137" i="7"/>
  <c r="M151" i="7"/>
  <c r="M165" i="7"/>
  <c r="M179" i="7"/>
  <c r="M11" i="7"/>
  <c r="M178" i="7"/>
  <c r="M164" i="7"/>
  <c r="M150" i="7"/>
  <c r="M136" i="7"/>
  <c r="M122" i="7"/>
  <c r="M108" i="7"/>
  <c r="M94" i="7"/>
  <c r="M80" i="7"/>
  <c r="M66" i="7"/>
  <c r="M38" i="7"/>
  <c r="M10" i="7"/>
  <c r="M177" i="7"/>
  <c r="M163" i="7"/>
  <c r="M149" i="7"/>
  <c r="M135" i="7"/>
  <c r="M121" i="7"/>
  <c r="M107" i="7"/>
  <c r="M93" i="7"/>
  <c r="M79" i="7"/>
  <c r="M65" i="7"/>
  <c r="M37" i="7"/>
  <c r="M9" i="7"/>
  <c r="M176" i="7"/>
  <c r="M162" i="7"/>
  <c r="M148" i="7"/>
  <c r="M134" i="7"/>
  <c r="M120" i="7"/>
  <c r="M106" i="7"/>
  <c r="M92" i="7"/>
  <c r="M78" i="7"/>
  <c r="M64" i="7"/>
  <c r="M36" i="7"/>
  <c r="M8" i="7"/>
  <c r="M175" i="7"/>
  <c r="M161" i="7"/>
  <c r="M147" i="7"/>
  <c r="M133" i="7"/>
  <c r="M119" i="7"/>
  <c r="M105" i="7"/>
  <c r="M91" i="7"/>
  <c r="M77" i="7"/>
  <c r="M63" i="7"/>
  <c r="M35" i="7"/>
  <c r="M7" i="7"/>
  <c r="M174" i="7"/>
  <c r="M160" i="7"/>
  <c r="M146" i="7"/>
  <c r="M132" i="7"/>
  <c r="M118" i="7"/>
  <c r="M104" i="7"/>
  <c r="M90" i="7"/>
  <c r="M76" i="7"/>
  <c r="M62" i="7"/>
  <c r="M34" i="7"/>
  <c r="M6" i="7"/>
  <c r="M173" i="7"/>
  <c r="M159" i="7"/>
  <c r="M145" i="7"/>
  <c r="M131" i="7"/>
  <c r="M117" i="7"/>
  <c r="M103" i="7"/>
  <c r="M89" i="7"/>
  <c r="M75" i="7"/>
  <c r="M61" i="7"/>
  <c r="M33" i="7"/>
  <c r="M5" i="7"/>
  <c r="M116" i="6"/>
  <c r="M107" i="6"/>
  <c r="M98" i="6"/>
  <c r="M89" i="6"/>
  <c r="M80" i="6"/>
  <c r="M71" i="6"/>
  <c r="M62" i="6"/>
  <c r="M53" i="6"/>
  <c r="M44" i="6"/>
  <c r="M35" i="6"/>
  <c r="M26" i="6"/>
  <c r="M8" i="6"/>
  <c r="M115" i="6"/>
  <c r="M106" i="6"/>
  <c r="M97" i="6"/>
  <c r="M88" i="6"/>
  <c r="M79" i="6"/>
  <c r="M70" i="6"/>
  <c r="M61" i="6"/>
  <c r="M52" i="6"/>
  <c r="M43" i="6"/>
  <c r="M34" i="6"/>
  <c r="M25" i="6"/>
  <c r="M7" i="6"/>
  <c r="M114" i="6"/>
  <c r="M105" i="6"/>
  <c r="M96" i="6"/>
  <c r="M87" i="6"/>
  <c r="M78" i="6"/>
  <c r="M69" i="6"/>
  <c r="M60" i="6"/>
  <c r="M51" i="6"/>
  <c r="M42" i="6"/>
  <c r="M33" i="6"/>
  <c r="M24" i="6"/>
  <c r="M6" i="6"/>
  <c r="M113" i="6"/>
  <c r="M104" i="6"/>
  <c r="M95" i="6"/>
  <c r="M86" i="6"/>
  <c r="M77" i="6"/>
  <c r="M68" i="6"/>
  <c r="M59" i="6"/>
  <c r="M50" i="6"/>
  <c r="M41" i="6"/>
  <c r="M32" i="6"/>
  <c r="M23" i="6"/>
  <c r="M5" i="6"/>
  <c r="M350" i="5"/>
  <c r="M323" i="5"/>
  <c r="M296" i="5"/>
  <c r="M269" i="5"/>
  <c r="M242" i="5"/>
  <c r="M215" i="5"/>
  <c r="M188" i="5"/>
  <c r="M161" i="5"/>
  <c r="M134" i="5"/>
  <c r="M107" i="5"/>
  <c r="M80" i="5"/>
  <c r="M53" i="5"/>
  <c r="M26" i="5"/>
  <c r="M349" i="5"/>
  <c r="M322" i="5"/>
  <c r="M295" i="5"/>
  <c r="M268" i="5"/>
  <c r="M241" i="5"/>
  <c r="M214" i="5"/>
  <c r="M187" i="5"/>
  <c r="M160" i="5"/>
  <c r="M133" i="5"/>
  <c r="M106" i="5"/>
  <c r="M79" i="5"/>
  <c r="M52" i="5"/>
  <c r="M25" i="5"/>
  <c r="M348" i="5"/>
  <c r="M321" i="5"/>
  <c r="M294" i="5"/>
  <c r="M267" i="5"/>
  <c r="M240" i="5"/>
  <c r="M213" i="5"/>
  <c r="M186" i="5"/>
  <c r="M159" i="5"/>
  <c r="M132" i="5"/>
  <c r="M105" i="5"/>
  <c r="M78" i="5"/>
  <c r="M51" i="5"/>
  <c r="M24" i="5"/>
  <c r="M347" i="5"/>
  <c r="M320" i="5"/>
  <c r="M293" i="5"/>
  <c r="M266" i="5"/>
  <c r="M239" i="5"/>
  <c r="M212" i="5"/>
  <c r="M185" i="5"/>
  <c r="M158" i="5"/>
  <c r="M131" i="5"/>
  <c r="M104" i="5"/>
  <c r="M77" i="5"/>
  <c r="M50" i="5"/>
  <c r="M23" i="5"/>
  <c r="M346" i="5"/>
  <c r="M319" i="5"/>
  <c r="M292" i="5"/>
  <c r="M265" i="5"/>
  <c r="M238" i="5"/>
  <c r="M211" i="5"/>
  <c r="M184" i="5"/>
  <c r="M157" i="5"/>
  <c r="M130" i="5"/>
  <c r="M103" i="5"/>
  <c r="M76" i="5"/>
  <c r="M49" i="5"/>
  <c r="M22" i="5"/>
  <c r="M345" i="5"/>
  <c r="M318" i="5"/>
  <c r="M291" i="5"/>
  <c r="M264" i="5"/>
  <c r="M237" i="5"/>
  <c r="M210" i="5"/>
  <c r="M183" i="5"/>
  <c r="M156" i="5"/>
  <c r="M129" i="5"/>
  <c r="M102" i="5"/>
  <c r="M75" i="5"/>
  <c r="M48" i="5"/>
  <c r="M21" i="5"/>
  <c r="M344" i="5"/>
  <c r="M317" i="5"/>
  <c r="M290" i="5"/>
  <c r="M263" i="5"/>
  <c r="M236" i="5"/>
  <c r="M209" i="5"/>
  <c r="M182" i="5"/>
  <c r="M155" i="5"/>
  <c r="M128" i="5"/>
  <c r="M101" i="5"/>
  <c r="M74" i="5"/>
  <c r="M47" i="5"/>
  <c r="M20" i="5"/>
  <c r="M343" i="5"/>
  <c r="M316" i="5"/>
  <c r="M289" i="5"/>
  <c r="M262" i="5"/>
  <c r="M235" i="5"/>
  <c r="M208" i="5"/>
  <c r="M181" i="5"/>
  <c r="M154" i="5"/>
  <c r="M127" i="5"/>
  <c r="M100" i="5"/>
  <c r="M73" i="5"/>
  <c r="M46" i="5"/>
  <c r="M19" i="5"/>
  <c r="M342" i="5"/>
  <c r="M315" i="5"/>
  <c r="M288" i="5"/>
  <c r="M261" i="5"/>
  <c r="M234" i="5"/>
  <c r="M207" i="5"/>
  <c r="M180" i="5"/>
  <c r="M153" i="5"/>
  <c r="M126" i="5"/>
  <c r="M99" i="5"/>
  <c r="M72" i="5"/>
  <c r="M45" i="5"/>
  <c r="M18" i="5"/>
  <c r="M341" i="5"/>
  <c r="M314" i="5"/>
  <c r="M287" i="5"/>
  <c r="M260" i="5"/>
  <c r="M233" i="5"/>
  <c r="M206" i="5"/>
  <c r="M179" i="5"/>
  <c r="M152" i="5"/>
  <c r="M125" i="5"/>
  <c r="M98" i="5"/>
  <c r="M71" i="5"/>
  <c r="M44" i="5"/>
  <c r="M17" i="5"/>
  <c r="M340" i="5"/>
  <c r="M313" i="5"/>
  <c r="M286" i="5"/>
  <c r="M259" i="5"/>
  <c r="M232" i="5"/>
  <c r="M205" i="5"/>
  <c r="M178" i="5"/>
  <c r="M151" i="5"/>
  <c r="M124" i="5"/>
  <c r="M97" i="5"/>
  <c r="M70" i="5"/>
  <c r="M43" i="5"/>
  <c r="M16" i="5"/>
  <c r="M339" i="5"/>
  <c r="M312" i="5"/>
  <c r="M285" i="5"/>
  <c r="M258" i="5"/>
  <c r="M231" i="5"/>
  <c r="M204" i="5"/>
  <c r="M177" i="5"/>
  <c r="M150" i="5"/>
  <c r="M123" i="5"/>
  <c r="M96" i="5"/>
  <c r="M69" i="5"/>
  <c r="M42" i="5"/>
  <c r="M15" i="5"/>
  <c r="M338" i="5"/>
  <c r="M311" i="5"/>
  <c r="M284" i="5"/>
  <c r="M257" i="5"/>
  <c r="M230" i="5"/>
  <c r="M203" i="5"/>
  <c r="M176" i="5"/>
  <c r="M149" i="5"/>
  <c r="M122" i="5"/>
  <c r="M95" i="5"/>
  <c r="M68" i="5"/>
  <c r="M41" i="5"/>
  <c r="M14" i="5"/>
  <c r="M337" i="5"/>
  <c r="M310" i="5"/>
  <c r="M283" i="5"/>
  <c r="M256" i="5"/>
  <c r="M229" i="5"/>
  <c r="M202" i="5"/>
  <c r="M175" i="5"/>
  <c r="M148" i="5"/>
  <c r="M121" i="5"/>
  <c r="M94" i="5"/>
  <c r="M67" i="5"/>
  <c r="M40" i="5"/>
  <c r="M13" i="5"/>
  <c r="M336" i="5"/>
  <c r="M309" i="5"/>
  <c r="M282" i="5"/>
  <c r="M255" i="5"/>
  <c r="M228" i="5"/>
  <c r="M201" i="5"/>
  <c r="M174" i="5"/>
  <c r="M147" i="5"/>
  <c r="M120" i="5"/>
  <c r="M93" i="5"/>
  <c r="M66" i="5"/>
  <c r="M39" i="5"/>
  <c r="M12" i="5"/>
  <c r="M335" i="5"/>
  <c r="M308" i="5"/>
  <c r="M281" i="5"/>
  <c r="M254" i="5"/>
  <c r="M227" i="5"/>
  <c r="M200" i="5"/>
  <c r="M173" i="5"/>
  <c r="M146" i="5"/>
  <c r="M119" i="5"/>
  <c r="M92" i="5"/>
  <c r="M65" i="5"/>
  <c r="M38" i="5"/>
  <c r="M11" i="5"/>
  <c r="M334" i="5"/>
  <c r="M307" i="5"/>
  <c r="M280" i="5"/>
  <c r="M253" i="5"/>
  <c r="M226" i="5"/>
  <c r="M199" i="5"/>
  <c r="M172" i="5"/>
  <c r="M145" i="5"/>
  <c r="M118" i="5"/>
  <c r="M91" i="5"/>
  <c r="M64" i="5"/>
  <c r="M37" i="5"/>
  <c r="M10" i="5"/>
  <c r="M333" i="5"/>
  <c r="M306" i="5"/>
  <c r="M279" i="5"/>
  <c r="M252" i="5"/>
  <c r="M225" i="5"/>
  <c r="M198" i="5"/>
  <c r="M171" i="5"/>
  <c r="M144" i="5"/>
  <c r="M117" i="5"/>
  <c r="M90" i="5"/>
  <c r="M63" i="5"/>
  <c r="M36" i="5"/>
  <c r="M9" i="5"/>
  <c r="M332" i="5"/>
  <c r="M305" i="5"/>
  <c r="M278" i="5"/>
  <c r="M251" i="5"/>
  <c r="M224" i="5"/>
  <c r="M197" i="5"/>
  <c r="M170" i="5"/>
  <c r="M143" i="5"/>
  <c r="M116" i="5"/>
  <c r="M89" i="5"/>
  <c r="M62" i="5"/>
  <c r="M35" i="5"/>
  <c r="M8" i="5"/>
  <c r="M331" i="5"/>
  <c r="M304" i="5"/>
  <c r="M277" i="5"/>
  <c r="M250" i="5"/>
  <c r="M223" i="5"/>
  <c r="M196" i="5"/>
  <c r="M169" i="5"/>
  <c r="M142" i="5"/>
  <c r="M115" i="5"/>
  <c r="M88" i="5"/>
  <c r="M61" i="5"/>
  <c r="M34" i="5"/>
  <c r="M7" i="5"/>
  <c r="M330" i="5"/>
  <c r="M303" i="5"/>
  <c r="M276" i="5"/>
  <c r="M249" i="5"/>
  <c r="M222" i="5"/>
  <c r="M195" i="5"/>
  <c r="M168" i="5"/>
  <c r="M141" i="5"/>
  <c r="M114" i="5"/>
  <c r="M87" i="5"/>
  <c r="M60" i="5"/>
  <c r="M33" i="5"/>
  <c r="M6" i="5"/>
  <c r="M329" i="5"/>
  <c r="M302" i="5"/>
  <c r="M275" i="5"/>
  <c r="M248" i="5"/>
  <c r="M221" i="5"/>
  <c r="M194" i="5"/>
  <c r="M167" i="5"/>
  <c r="M140" i="5"/>
  <c r="M113" i="5"/>
  <c r="M86" i="5"/>
  <c r="M59" i="5"/>
  <c r="M32" i="5"/>
  <c r="M5" i="5"/>
  <c r="M103" i="4"/>
  <c r="M95" i="4"/>
  <c r="M87" i="4"/>
  <c r="M79" i="4"/>
  <c r="M71" i="4"/>
  <c r="M63" i="4"/>
  <c r="M55" i="4"/>
  <c r="M47" i="4"/>
  <c r="M39" i="4"/>
  <c r="M31" i="4"/>
  <c r="M23" i="4"/>
  <c r="M15" i="4"/>
  <c r="M7" i="4"/>
  <c r="M102" i="4"/>
  <c r="M94" i="4"/>
  <c r="M86" i="4"/>
  <c r="M78" i="4"/>
  <c r="M70" i="4"/>
  <c r="M62" i="4"/>
  <c r="M54" i="4"/>
  <c r="M46" i="4"/>
  <c r="M38" i="4"/>
  <c r="M30" i="4"/>
  <c r="M22" i="4"/>
  <c r="M14" i="4"/>
  <c r="M6" i="4"/>
  <c r="M101" i="4"/>
  <c r="M93" i="4"/>
  <c r="M85" i="4"/>
  <c r="M77" i="4"/>
  <c r="M69" i="4"/>
  <c r="M61" i="4"/>
  <c r="M53" i="4"/>
  <c r="M45" i="4"/>
  <c r="M37" i="4"/>
  <c r="M29" i="4"/>
  <c r="M21" i="4"/>
  <c r="M13" i="4"/>
  <c r="M5" i="4"/>
  <c r="M418" i="3"/>
  <c r="M383" i="3"/>
  <c r="M351" i="3"/>
  <c r="M319" i="3"/>
  <c r="M287" i="3"/>
  <c r="M255" i="3"/>
  <c r="M223" i="3"/>
  <c r="M191" i="3"/>
  <c r="M159" i="3"/>
  <c r="M127" i="3"/>
  <c r="M95" i="3"/>
  <c r="M63" i="3"/>
  <c r="M31" i="3"/>
  <c r="M417" i="3"/>
  <c r="M382" i="3"/>
  <c r="M350" i="3"/>
  <c r="M318" i="3"/>
  <c r="M286" i="3"/>
  <c r="M254" i="3"/>
  <c r="M222" i="3"/>
  <c r="M190" i="3"/>
  <c r="M158" i="3"/>
  <c r="M126" i="3"/>
  <c r="M94" i="3"/>
  <c r="M62" i="3"/>
  <c r="M30" i="3"/>
  <c r="M416" i="3"/>
  <c r="M381" i="3"/>
  <c r="M349" i="3"/>
  <c r="M317" i="3"/>
  <c r="M285" i="3"/>
  <c r="M253" i="3"/>
  <c r="M221" i="3"/>
  <c r="M189" i="3"/>
  <c r="M157" i="3"/>
  <c r="M125" i="3"/>
  <c r="M93" i="3"/>
  <c r="M61" i="3"/>
  <c r="M29" i="3"/>
  <c r="M415" i="3"/>
  <c r="M380" i="3"/>
  <c r="M348" i="3"/>
  <c r="M316" i="3"/>
  <c r="M284" i="3"/>
  <c r="M252" i="3"/>
  <c r="M220" i="3"/>
  <c r="M188" i="3"/>
  <c r="M156" i="3"/>
  <c r="M124" i="3"/>
  <c r="M92" i="3"/>
  <c r="M60" i="3"/>
  <c r="M28" i="3"/>
  <c r="M414" i="3"/>
  <c r="M379" i="3"/>
  <c r="M347" i="3"/>
  <c r="M315" i="3"/>
  <c r="M283" i="3"/>
  <c r="M251" i="3"/>
  <c r="M219" i="3"/>
  <c r="M187" i="3"/>
  <c r="M155" i="3"/>
  <c r="M123" i="3"/>
  <c r="M91" i="3"/>
  <c r="M59" i="3"/>
  <c r="M27" i="3"/>
  <c r="M413" i="3"/>
  <c r="M378" i="3"/>
  <c r="M346" i="3"/>
  <c r="M314" i="3"/>
  <c r="M282" i="3"/>
  <c r="M250" i="3"/>
  <c r="M218" i="3"/>
  <c r="M186" i="3"/>
  <c r="M154" i="3"/>
  <c r="M122" i="3"/>
  <c r="M90" i="3"/>
  <c r="M58" i="3"/>
  <c r="M26" i="3"/>
  <c r="M412" i="3"/>
  <c r="M377" i="3"/>
  <c r="M345" i="3"/>
  <c r="M313" i="3"/>
  <c r="M281" i="3"/>
  <c r="M249" i="3"/>
  <c r="M217" i="3"/>
  <c r="M185" i="3"/>
  <c r="M153" i="3"/>
  <c r="M121" i="3"/>
  <c r="M89" i="3"/>
  <c r="M57" i="3"/>
  <c r="M25" i="3"/>
  <c r="M411" i="3"/>
  <c r="M376" i="3"/>
  <c r="M344" i="3"/>
  <c r="M312" i="3"/>
  <c r="M280" i="3"/>
  <c r="M248" i="3"/>
  <c r="M216" i="3"/>
  <c r="M184" i="3"/>
  <c r="M152" i="3"/>
  <c r="M120" i="3"/>
  <c r="M88" i="3"/>
  <c r="M56" i="3"/>
  <c r="M24" i="3"/>
  <c r="M410" i="3"/>
  <c r="M375" i="3"/>
  <c r="M343" i="3"/>
  <c r="M311" i="3"/>
  <c r="M279" i="3"/>
  <c r="M247" i="3"/>
  <c r="M215" i="3"/>
  <c r="M183" i="3"/>
  <c r="M151" i="3"/>
  <c r="M119" i="3"/>
  <c r="M87" i="3"/>
  <c r="M55" i="3"/>
  <c r="M23" i="3"/>
  <c r="M409" i="3"/>
  <c r="M374" i="3"/>
  <c r="M342" i="3"/>
  <c r="M310" i="3"/>
  <c r="M278" i="3"/>
  <c r="M246" i="3"/>
  <c r="M214" i="3"/>
  <c r="M182" i="3"/>
  <c r="M150" i="3"/>
  <c r="M118" i="3"/>
  <c r="M86" i="3"/>
  <c r="M54" i="3"/>
  <c r="M22" i="3"/>
  <c r="M408" i="3"/>
  <c r="M373" i="3"/>
  <c r="M341" i="3"/>
  <c r="M309" i="3"/>
  <c r="M277" i="3"/>
  <c r="M245" i="3"/>
  <c r="M213" i="3"/>
  <c r="M181" i="3"/>
  <c r="M149" i="3"/>
  <c r="M117" i="3"/>
  <c r="M85" i="3"/>
  <c r="M53" i="3"/>
  <c r="M21" i="3"/>
  <c r="M407" i="3"/>
  <c r="M372" i="3"/>
  <c r="M340" i="3"/>
  <c r="M308" i="3"/>
  <c r="M276" i="3"/>
  <c r="M244" i="3"/>
  <c r="M212" i="3"/>
  <c r="M180" i="3"/>
  <c r="M148" i="3"/>
  <c r="M116" i="3"/>
  <c r="M84" i="3"/>
  <c r="M52" i="3"/>
  <c r="M20" i="3"/>
  <c r="M406" i="3"/>
  <c r="M371" i="3"/>
  <c r="M339" i="3"/>
  <c r="M307" i="3"/>
  <c r="M275" i="3"/>
  <c r="M243" i="3"/>
  <c r="M211" i="3"/>
  <c r="M179" i="3"/>
  <c r="M147" i="3"/>
  <c r="M83" i="3"/>
  <c r="M51" i="3"/>
  <c r="M19" i="3"/>
  <c r="M405" i="3"/>
  <c r="M370" i="3"/>
  <c r="M338" i="3"/>
  <c r="M306" i="3"/>
  <c r="M274" i="3"/>
  <c r="M242" i="3"/>
  <c r="M210" i="3"/>
  <c r="M178" i="3"/>
  <c r="M146" i="3"/>
  <c r="M114" i="3"/>
  <c r="M82" i="3"/>
  <c r="M50" i="3"/>
  <c r="M18" i="3"/>
  <c r="M404" i="3"/>
  <c r="M369" i="3"/>
  <c r="M337" i="3"/>
  <c r="M305" i="3"/>
  <c r="M273" i="3"/>
  <c r="M241" i="3"/>
  <c r="M209" i="3"/>
  <c r="M177" i="3"/>
  <c r="M145" i="3"/>
  <c r="M113" i="3"/>
  <c r="M81" i="3"/>
  <c r="M49" i="3"/>
  <c r="M17" i="3"/>
  <c r="M403" i="3"/>
  <c r="M368" i="3"/>
  <c r="M336" i="3"/>
  <c r="M304" i="3"/>
  <c r="M272" i="3"/>
  <c r="M240" i="3"/>
  <c r="M208" i="3"/>
  <c r="M176" i="3"/>
  <c r="M144" i="3"/>
  <c r="M112" i="3"/>
  <c r="M80" i="3"/>
  <c r="M48" i="3"/>
  <c r="M16" i="3"/>
  <c r="M402" i="3"/>
  <c r="M367" i="3"/>
  <c r="M335" i="3"/>
  <c r="M303" i="3"/>
  <c r="M271" i="3"/>
  <c r="M239" i="3"/>
  <c r="M207" i="3"/>
  <c r="M175" i="3"/>
  <c r="M143" i="3"/>
  <c r="M111" i="3"/>
  <c r="M79" i="3"/>
  <c r="M47" i="3"/>
  <c r="M15" i="3"/>
  <c r="M401" i="3"/>
  <c r="M366" i="3"/>
  <c r="M334" i="3"/>
  <c r="M302" i="3"/>
  <c r="M270" i="3"/>
  <c r="M238" i="3"/>
  <c r="M206" i="3"/>
  <c r="M174" i="3"/>
  <c r="M142" i="3"/>
  <c r="M110" i="3"/>
  <c r="M78" i="3"/>
  <c r="M46" i="3"/>
  <c r="M14" i="3"/>
  <c r="M400" i="3"/>
  <c r="M365" i="3"/>
  <c r="M333" i="3"/>
  <c r="M301" i="3"/>
  <c r="M269" i="3"/>
  <c r="M237" i="3"/>
  <c r="M205" i="3"/>
  <c r="M173" i="3"/>
  <c r="M141" i="3"/>
  <c r="M109" i="3"/>
  <c r="M77" i="3"/>
  <c r="M45" i="3"/>
  <c r="M13" i="3"/>
  <c r="M399" i="3"/>
  <c r="M364" i="3"/>
  <c r="M332" i="3"/>
  <c r="M300" i="3"/>
  <c r="M268" i="3"/>
  <c r="M236" i="3"/>
  <c r="M204" i="3"/>
  <c r="M172" i="3"/>
  <c r="M140" i="3"/>
  <c r="M108" i="3"/>
  <c r="M76" i="3"/>
  <c r="M44" i="3"/>
  <c r="M12" i="3"/>
  <c r="M398" i="3"/>
  <c r="M363" i="3"/>
  <c r="M331" i="3"/>
  <c r="M299" i="3"/>
  <c r="M267" i="3"/>
  <c r="M235" i="3"/>
  <c r="M203" i="3"/>
  <c r="M171" i="3"/>
  <c r="M139" i="3"/>
  <c r="M107" i="3"/>
  <c r="M75" i="3"/>
  <c r="M43" i="3"/>
  <c r="M11" i="3"/>
  <c r="M397" i="3"/>
  <c r="M362" i="3"/>
  <c r="M330" i="3"/>
  <c r="M298" i="3"/>
  <c r="M266" i="3"/>
  <c r="M234" i="3"/>
  <c r="M202" i="3"/>
  <c r="M170" i="3"/>
  <c r="M138" i="3"/>
  <c r="M106" i="3"/>
  <c r="M74" i="3"/>
  <c r="M42" i="3"/>
  <c r="M10" i="3"/>
  <c r="M396" i="3"/>
  <c r="M361" i="3"/>
  <c r="M329" i="3"/>
  <c r="M297" i="3"/>
  <c r="M265" i="3"/>
  <c r="M233" i="3"/>
  <c r="M201" i="3"/>
  <c r="M169" i="3"/>
  <c r="M137" i="3"/>
  <c r="M105" i="3"/>
  <c r="M73" i="3"/>
  <c r="M41" i="3"/>
  <c r="M9" i="3"/>
  <c r="M395" i="3"/>
  <c r="M360" i="3"/>
  <c r="M328" i="3"/>
  <c r="M296" i="3"/>
  <c r="M264" i="3"/>
  <c r="M232" i="3"/>
  <c r="M200" i="3"/>
  <c r="M168" i="3"/>
  <c r="M136" i="3"/>
  <c r="M104" i="3"/>
  <c r="M72" i="3"/>
  <c r="M40" i="3"/>
  <c r="M8" i="3"/>
  <c r="M394" i="3"/>
  <c r="M359" i="3"/>
  <c r="M327" i="3"/>
  <c r="M295" i="3"/>
  <c r="M263" i="3"/>
  <c r="M231" i="3"/>
  <c r="M199" i="3"/>
  <c r="M167" i="3"/>
  <c r="M135" i="3"/>
  <c r="M103" i="3"/>
  <c r="M71" i="3"/>
  <c r="M39" i="3"/>
  <c r="M7" i="3"/>
  <c r="M6" i="3"/>
  <c r="M393" i="3"/>
  <c r="M358" i="3"/>
  <c r="M326" i="3"/>
  <c r="M294" i="3"/>
  <c r="M262" i="3"/>
  <c r="M230" i="3"/>
  <c r="M198" i="3"/>
  <c r="M166" i="3"/>
  <c r="M134" i="3"/>
  <c r="M102" i="3"/>
  <c r="M70" i="3"/>
  <c r="M38" i="3"/>
  <c r="M392" i="3"/>
  <c r="M357" i="3"/>
  <c r="M325" i="3"/>
  <c r="M293" i="3"/>
  <c r="M261" i="3"/>
  <c r="M229" i="3"/>
  <c r="M197" i="3"/>
  <c r="M165" i="3"/>
  <c r="M133" i="3"/>
  <c r="M101" i="3"/>
  <c r="M69" i="3"/>
  <c r="M37" i="3"/>
  <c r="M5" i="3"/>
  <c r="N102" i="13"/>
  <c r="N103" i="13"/>
  <c r="N101" i="13"/>
  <c r="N94" i="13"/>
  <c r="N95" i="13"/>
  <c r="N93" i="13"/>
  <c r="N86" i="13"/>
  <c r="N87" i="13"/>
  <c r="N85" i="13"/>
  <c r="N78" i="13"/>
  <c r="N79" i="13"/>
  <c r="N77" i="13"/>
  <c r="N70" i="13"/>
  <c r="N71" i="13"/>
  <c r="N69" i="13"/>
  <c r="N62" i="13"/>
  <c r="N63" i="13"/>
  <c r="N61" i="13"/>
  <c r="N54" i="13"/>
  <c r="N55" i="13"/>
  <c r="N53" i="13"/>
  <c r="N46" i="13"/>
  <c r="N47" i="13"/>
  <c r="N45" i="13"/>
  <c r="N38" i="13"/>
  <c r="N39" i="13"/>
  <c r="N37" i="13"/>
  <c r="N30" i="13"/>
  <c r="N31" i="13"/>
  <c r="N29" i="13"/>
  <c r="N22" i="13"/>
  <c r="N23" i="13"/>
  <c r="N21" i="13"/>
  <c r="N14" i="13"/>
  <c r="N15" i="13"/>
  <c r="N13" i="13"/>
  <c r="N6" i="13"/>
  <c r="N7" i="13"/>
  <c r="N5" i="13"/>
  <c r="N102" i="11"/>
  <c r="N103" i="11"/>
  <c r="N101" i="11"/>
  <c r="N94" i="11"/>
  <c r="N95" i="11"/>
  <c r="N93" i="11"/>
  <c r="N86" i="11"/>
  <c r="N87" i="11"/>
  <c r="N85" i="11"/>
  <c r="N78" i="11"/>
  <c r="N79" i="11"/>
  <c r="N77" i="11"/>
  <c r="N70" i="11"/>
  <c r="N71" i="11"/>
  <c r="N69" i="11"/>
  <c r="N62" i="11"/>
  <c r="N63" i="11"/>
  <c r="N61" i="11"/>
  <c r="N54" i="11"/>
  <c r="N55" i="11"/>
  <c r="N53" i="11"/>
  <c r="N46" i="11"/>
  <c r="N47" i="11"/>
  <c r="N45" i="11"/>
  <c r="N38" i="11"/>
  <c r="N39" i="11"/>
  <c r="N37" i="11"/>
  <c r="N30" i="11"/>
  <c r="N31" i="11"/>
  <c r="N29" i="11"/>
  <c r="N22" i="11"/>
  <c r="N23" i="11"/>
  <c r="N21" i="11"/>
  <c r="N14" i="11"/>
  <c r="N15" i="11"/>
  <c r="N13" i="11"/>
  <c r="N6" i="11"/>
  <c r="N7" i="11"/>
  <c r="N5" i="11"/>
  <c r="N126" i="10"/>
  <c r="N127" i="10"/>
  <c r="N128" i="10"/>
  <c r="N129" i="10"/>
  <c r="N125" i="10"/>
  <c r="N116" i="10"/>
  <c r="N117" i="10"/>
  <c r="N118" i="10"/>
  <c r="N119" i="10"/>
  <c r="N115" i="10"/>
  <c r="N106" i="10"/>
  <c r="N107" i="10"/>
  <c r="N108" i="10"/>
  <c r="N109" i="10"/>
  <c r="N105" i="10"/>
  <c r="N96" i="10"/>
  <c r="N97" i="10"/>
  <c r="N98" i="10"/>
  <c r="N99" i="10"/>
  <c r="N95" i="10"/>
  <c r="N86" i="10"/>
  <c r="N87" i="10"/>
  <c r="N88" i="10"/>
  <c r="N89" i="10"/>
  <c r="N85" i="10"/>
  <c r="N76" i="10"/>
  <c r="N77" i="10"/>
  <c r="N78" i="10"/>
  <c r="N79" i="10"/>
  <c r="N75" i="10"/>
  <c r="N66" i="10"/>
  <c r="N67" i="10"/>
  <c r="N68" i="10"/>
  <c r="N69" i="10"/>
  <c r="N65" i="10"/>
  <c r="N56" i="10"/>
  <c r="N57" i="10"/>
  <c r="N58" i="10"/>
  <c r="N59" i="10"/>
  <c r="N55" i="10"/>
  <c r="N46" i="10"/>
  <c r="N47" i="10"/>
  <c r="N48" i="10"/>
  <c r="N49" i="10"/>
  <c r="N45" i="10"/>
  <c r="N36" i="10"/>
  <c r="N37" i="10"/>
  <c r="N38" i="10"/>
  <c r="N39" i="10"/>
  <c r="N35" i="10"/>
  <c r="N26" i="10"/>
  <c r="N27" i="10"/>
  <c r="N28" i="10"/>
  <c r="N29" i="10"/>
  <c r="N25" i="10"/>
  <c r="N16" i="10"/>
  <c r="N17" i="10"/>
  <c r="N18" i="10"/>
  <c r="N19" i="10"/>
  <c r="N15" i="10"/>
  <c r="N6" i="10"/>
  <c r="N7" i="10"/>
  <c r="N8" i="10"/>
  <c r="N9" i="10"/>
  <c r="N5" i="10"/>
  <c r="N90" i="9"/>
  <c r="N89" i="9"/>
  <c r="N83" i="9"/>
  <c r="N82" i="9"/>
  <c r="N76" i="9"/>
  <c r="N75" i="9"/>
  <c r="N69" i="9"/>
  <c r="N68" i="9"/>
  <c r="N62" i="9"/>
  <c r="N61" i="9"/>
  <c r="N55" i="9"/>
  <c r="N54" i="9"/>
  <c r="N48" i="9"/>
  <c r="N47" i="9"/>
  <c r="N41" i="9"/>
  <c r="N40" i="9"/>
  <c r="N34" i="9"/>
  <c r="N33" i="9"/>
  <c r="N27" i="9"/>
  <c r="N26" i="9"/>
  <c r="N20" i="9"/>
  <c r="N19" i="9"/>
  <c r="N13" i="9"/>
  <c r="N12" i="9"/>
  <c r="N6" i="9"/>
  <c r="N5" i="9"/>
  <c r="N150" i="8"/>
  <c r="N151" i="8"/>
  <c r="N152" i="8"/>
  <c r="N153" i="8"/>
  <c r="N154" i="8"/>
  <c r="N155" i="8"/>
  <c r="N149" i="8"/>
  <c r="N138" i="8"/>
  <c r="N139" i="8"/>
  <c r="N140" i="8"/>
  <c r="N141" i="8"/>
  <c r="N142" i="8"/>
  <c r="N143" i="8"/>
  <c r="N137" i="8"/>
  <c r="N126" i="8"/>
  <c r="N127" i="8"/>
  <c r="N128" i="8"/>
  <c r="N129" i="8"/>
  <c r="N130" i="8"/>
  <c r="N131" i="8"/>
  <c r="N125" i="8"/>
  <c r="N114" i="8"/>
  <c r="N115" i="8"/>
  <c r="N116" i="8"/>
  <c r="N117" i="8"/>
  <c r="N118" i="8"/>
  <c r="N119" i="8"/>
  <c r="N113" i="8"/>
  <c r="N102" i="8"/>
  <c r="N103" i="8"/>
  <c r="N104" i="8"/>
  <c r="N105" i="8"/>
  <c r="N106" i="8"/>
  <c r="N107" i="8"/>
  <c r="N101" i="8"/>
  <c r="N90" i="8"/>
  <c r="N91" i="8"/>
  <c r="N92" i="8"/>
  <c r="N93" i="8"/>
  <c r="N94" i="8"/>
  <c r="N95" i="8"/>
  <c r="N89" i="8"/>
  <c r="N78" i="8"/>
  <c r="N79" i="8"/>
  <c r="N80" i="8"/>
  <c r="N81" i="8"/>
  <c r="N82" i="8"/>
  <c r="N83" i="8"/>
  <c r="N77" i="8"/>
  <c r="N66" i="8"/>
  <c r="N67" i="8"/>
  <c r="N68" i="8"/>
  <c r="N69" i="8"/>
  <c r="N70" i="8"/>
  <c r="N71" i="8"/>
  <c r="N65" i="8"/>
  <c r="N54" i="8"/>
  <c r="N55" i="8"/>
  <c r="N56" i="8"/>
  <c r="N57" i="8"/>
  <c r="N58" i="8"/>
  <c r="N59" i="8"/>
  <c r="N53" i="8"/>
  <c r="N42" i="8"/>
  <c r="N43" i="8"/>
  <c r="N44" i="8"/>
  <c r="N45" i="8"/>
  <c r="N46" i="8"/>
  <c r="N47" i="8"/>
  <c r="N41" i="8"/>
  <c r="N30" i="8"/>
  <c r="N31" i="8"/>
  <c r="N32" i="8"/>
  <c r="N33" i="8"/>
  <c r="N34" i="8"/>
  <c r="N35" i="8"/>
  <c r="N29" i="8"/>
  <c r="N18" i="8"/>
  <c r="N19" i="8"/>
  <c r="N20" i="8"/>
  <c r="N21" i="8"/>
  <c r="N22" i="8"/>
  <c r="N23" i="8"/>
  <c r="N17" i="8"/>
  <c r="N6" i="8"/>
  <c r="N7" i="8"/>
  <c r="N8" i="8"/>
  <c r="N9" i="8"/>
  <c r="N10" i="8"/>
  <c r="N11" i="8"/>
  <c r="N5" i="8"/>
  <c r="N174" i="7"/>
  <c r="N175" i="7"/>
  <c r="N176" i="7"/>
  <c r="N177" i="7"/>
  <c r="N178" i="7"/>
  <c r="N179" i="7"/>
  <c r="N180" i="7"/>
  <c r="N181" i="7"/>
  <c r="N173" i="7"/>
  <c r="N160" i="7"/>
  <c r="N161" i="7"/>
  <c r="N162" i="7"/>
  <c r="N163" i="7"/>
  <c r="N164" i="7"/>
  <c r="N165" i="7"/>
  <c r="N166" i="7"/>
  <c r="N167" i="7"/>
  <c r="N159" i="7"/>
  <c r="N146" i="7"/>
  <c r="N147" i="7"/>
  <c r="N148" i="7"/>
  <c r="N149" i="7"/>
  <c r="N150" i="7"/>
  <c r="N151" i="7"/>
  <c r="N152" i="7"/>
  <c r="N153" i="7"/>
  <c r="N145" i="7"/>
  <c r="N132" i="7"/>
  <c r="N133" i="7"/>
  <c r="N134" i="7"/>
  <c r="N135" i="7"/>
  <c r="N136" i="7"/>
  <c r="N137" i="7"/>
  <c r="N138" i="7"/>
  <c r="N139" i="7"/>
  <c r="N131" i="7"/>
  <c r="N118" i="7"/>
  <c r="N119" i="7"/>
  <c r="N120" i="7"/>
  <c r="N121" i="7"/>
  <c r="N122" i="7"/>
  <c r="N123" i="7"/>
  <c r="N124" i="7"/>
  <c r="N125" i="7"/>
  <c r="N117" i="7"/>
  <c r="N104" i="7"/>
  <c r="N105" i="7"/>
  <c r="N106" i="7"/>
  <c r="N107" i="7"/>
  <c r="N108" i="7"/>
  <c r="N109" i="7"/>
  <c r="N110" i="7"/>
  <c r="N111" i="7"/>
  <c r="N103" i="7"/>
  <c r="N90" i="7"/>
  <c r="N91" i="7"/>
  <c r="N92" i="7"/>
  <c r="N93" i="7"/>
  <c r="N94" i="7"/>
  <c r="N95" i="7"/>
  <c r="N96" i="7"/>
  <c r="N97" i="7"/>
  <c r="N89" i="7"/>
  <c r="N76" i="7"/>
  <c r="N77" i="7"/>
  <c r="N78" i="7"/>
  <c r="N79" i="7"/>
  <c r="N80" i="7"/>
  <c r="N81" i="7"/>
  <c r="N82" i="7"/>
  <c r="N83" i="7"/>
  <c r="N75" i="7"/>
  <c r="N62" i="7"/>
  <c r="N63" i="7"/>
  <c r="N64" i="7"/>
  <c r="N65" i="7"/>
  <c r="N66" i="7"/>
  <c r="N67" i="7"/>
  <c r="N68" i="7"/>
  <c r="N69" i="7"/>
  <c r="N61" i="7"/>
  <c r="N48" i="7"/>
  <c r="N49" i="7"/>
  <c r="N50" i="7"/>
  <c r="N51" i="7"/>
  <c r="N52" i="7"/>
  <c r="N53" i="7"/>
  <c r="N54" i="7"/>
  <c r="N55" i="7"/>
  <c r="N47" i="7"/>
  <c r="N34" i="7"/>
  <c r="N35" i="7"/>
  <c r="N36" i="7"/>
  <c r="N37" i="7"/>
  <c r="N38" i="7"/>
  <c r="N39" i="7"/>
  <c r="N40" i="7"/>
  <c r="N41" i="7"/>
  <c r="N33" i="7"/>
  <c r="N20" i="7"/>
  <c r="N21" i="7"/>
  <c r="N22" i="7"/>
  <c r="N23" i="7"/>
  <c r="N24" i="7"/>
  <c r="N25" i="7"/>
  <c r="N26" i="7"/>
  <c r="N27" i="7"/>
  <c r="N19" i="7"/>
  <c r="N6" i="7"/>
  <c r="N7" i="7"/>
  <c r="N8" i="7"/>
  <c r="N9" i="7"/>
  <c r="N10" i="7"/>
  <c r="N11" i="7"/>
  <c r="N12" i="7"/>
  <c r="N13" i="7"/>
  <c r="N5" i="7"/>
  <c r="N114" i="6"/>
  <c r="N115" i="6"/>
  <c r="N116" i="6"/>
  <c r="N113" i="6"/>
  <c r="N105" i="6"/>
  <c r="N106" i="6"/>
  <c r="N107" i="6"/>
  <c r="N104" i="6"/>
  <c r="N96" i="6"/>
  <c r="N97" i="6"/>
  <c r="N98" i="6"/>
  <c r="N95" i="6"/>
  <c r="N87" i="6"/>
  <c r="N88" i="6"/>
  <c r="N89" i="6"/>
  <c r="N86" i="6"/>
  <c r="N78" i="6"/>
  <c r="N79" i="6"/>
  <c r="N80" i="6"/>
  <c r="N77" i="6"/>
  <c r="N69" i="6"/>
  <c r="N70" i="6"/>
  <c r="N71" i="6"/>
  <c r="N68" i="6"/>
  <c r="N60" i="6"/>
  <c r="N61" i="6"/>
  <c r="N62" i="6"/>
  <c r="N59" i="6"/>
  <c r="N51" i="6"/>
  <c r="N52" i="6"/>
  <c r="N53" i="6"/>
  <c r="N50" i="6"/>
  <c r="N42" i="6"/>
  <c r="N43" i="6"/>
  <c r="N44" i="6"/>
  <c r="N41" i="6"/>
  <c r="N33" i="6"/>
  <c r="N34" i="6"/>
  <c r="N35" i="6"/>
  <c r="N32" i="6"/>
  <c r="N24" i="6"/>
  <c r="N25" i="6"/>
  <c r="N26" i="6"/>
  <c r="N23" i="6"/>
  <c r="N15" i="6"/>
  <c r="N16" i="6"/>
  <c r="N17" i="6"/>
  <c r="N14" i="6"/>
  <c r="N6" i="6"/>
  <c r="N7" i="6"/>
  <c r="N8" i="6"/>
  <c r="N5" i="6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29" i="5"/>
  <c r="J329" i="5" l="1"/>
  <c r="L329" i="5"/>
  <c r="P329" i="5"/>
  <c r="J330" i="5"/>
  <c r="L330" i="5"/>
  <c r="P330" i="5"/>
  <c r="J331" i="5"/>
  <c r="L331" i="5"/>
  <c r="P331" i="5"/>
  <c r="J332" i="5"/>
  <c r="L332" i="5"/>
  <c r="P332" i="5"/>
  <c r="J333" i="5"/>
  <c r="L333" i="5"/>
  <c r="P333" i="5"/>
  <c r="J334" i="5"/>
  <c r="L334" i="5"/>
  <c r="P334" i="5"/>
  <c r="J335" i="5"/>
  <c r="L335" i="5"/>
  <c r="O335" i="5" s="1"/>
  <c r="P335" i="5"/>
  <c r="J336" i="5"/>
  <c r="L336" i="5"/>
  <c r="P336" i="5"/>
  <c r="J337" i="5"/>
  <c r="L337" i="5"/>
  <c r="P337" i="5"/>
  <c r="J338" i="5"/>
  <c r="L338" i="5"/>
  <c r="P338" i="5"/>
  <c r="J339" i="5"/>
  <c r="K339" i="5"/>
  <c r="L339" i="5"/>
  <c r="P339" i="5"/>
  <c r="J340" i="5"/>
  <c r="K340" i="5"/>
  <c r="L340" i="5"/>
  <c r="P340" i="5"/>
  <c r="J341" i="5"/>
  <c r="L341" i="5"/>
  <c r="P341" i="5"/>
  <c r="J342" i="5"/>
  <c r="L342" i="5"/>
  <c r="P342" i="5"/>
  <c r="J343" i="5"/>
  <c r="L343" i="5"/>
  <c r="P343" i="5"/>
  <c r="J344" i="5"/>
  <c r="L344" i="5"/>
  <c r="P344" i="5"/>
  <c r="J345" i="5"/>
  <c r="L345" i="5"/>
  <c r="P345" i="5"/>
  <c r="J346" i="5"/>
  <c r="L346" i="5"/>
  <c r="P346" i="5"/>
  <c r="J347" i="5"/>
  <c r="L347" i="5"/>
  <c r="P347" i="5"/>
  <c r="J348" i="5"/>
  <c r="L348" i="5"/>
  <c r="P348" i="5"/>
  <c r="J349" i="5"/>
  <c r="L349" i="5"/>
  <c r="P349" i="5"/>
  <c r="J350" i="5"/>
  <c r="L350" i="5"/>
  <c r="O350" i="5" s="1"/>
  <c r="P350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48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21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194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67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40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13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86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59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32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5" i="5"/>
  <c r="N102" i="4"/>
  <c r="N103" i="4"/>
  <c r="N101" i="4"/>
  <c r="N94" i="4"/>
  <c r="N95" i="4"/>
  <c r="N93" i="4"/>
  <c r="N86" i="4"/>
  <c r="N87" i="4"/>
  <c r="N85" i="4"/>
  <c r="N78" i="4"/>
  <c r="N79" i="4"/>
  <c r="N77" i="4"/>
  <c r="N70" i="4"/>
  <c r="N71" i="4"/>
  <c r="N69" i="4"/>
  <c r="N62" i="4"/>
  <c r="N63" i="4"/>
  <c r="N61" i="4"/>
  <c r="N54" i="4"/>
  <c r="N55" i="4"/>
  <c r="N53" i="4"/>
  <c r="N46" i="4"/>
  <c r="N47" i="4"/>
  <c r="N45" i="4"/>
  <c r="N38" i="4"/>
  <c r="N39" i="4"/>
  <c r="N37" i="4"/>
  <c r="N30" i="4"/>
  <c r="N31" i="4"/>
  <c r="N29" i="4"/>
  <c r="N22" i="4"/>
  <c r="N23" i="4"/>
  <c r="N21" i="4"/>
  <c r="N14" i="4"/>
  <c r="N15" i="4"/>
  <c r="N13" i="4"/>
  <c r="N6" i="4"/>
  <c r="N7" i="4"/>
  <c r="N5" i="4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57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25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293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61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29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197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65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33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01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69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37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5" i="3"/>
  <c r="K350" i="5" l="1"/>
  <c r="Q350" i="5"/>
  <c r="K349" i="5"/>
  <c r="Q349" i="5"/>
  <c r="K348" i="5"/>
  <c r="Q348" i="5"/>
  <c r="K347" i="5"/>
  <c r="Q347" i="5"/>
  <c r="K346" i="5"/>
  <c r="Q346" i="5"/>
  <c r="K345" i="5"/>
  <c r="Q345" i="5"/>
  <c r="K344" i="5"/>
  <c r="Q344" i="5"/>
  <c r="K343" i="5"/>
  <c r="Q343" i="5"/>
  <c r="K342" i="5"/>
  <c r="Q342" i="5"/>
  <c r="K341" i="5"/>
  <c r="Q341" i="5"/>
  <c r="Q340" i="5"/>
  <c r="Q339" i="5"/>
  <c r="K338" i="5"/>
  <c r="Q338" i="5"/>
  <c r="K337" i="5"/>
  <c r="Q337" i="5"/>
  <c r="K336" i="5"/>
  <c r="Q336" i="5"/>
  <c r="K335" i="5"/>
  <c r="Q335" i="5"/>
  <c r="K334" i="5"/>
  <c r="Q334" i="5"/>
  <c r="K333" i="5"/>
  <c r="Q333" i="5"/>
  <c r="K332" i="5"/>
  <c r="Q332" i="5"/>
  <c r="K331" i="5"/>
  <c r="Q331" i="5"/>
  <c r="K330" i="5"/>
  <c r="Q330" i="5"/>
  <c r="K329" i="5"/>
  <c r="Q329" i="5"/>
  <c r="O334" i="5"/>
  <c r="O343" i="5"/>
  <c r="O348" i="5"/>
  <c r="O338" i="5"/>
  <c r="O332" i="5"/>
  <c r="O345" i="5"/>
  <c r="O336" i="5"/>
  <c r="O349" i="5"/>
  <c r="O339" i="5"/>
  <c r="O333" i="5"/>
  <c r="O330" i="5"/>
  <c r="O346" i="5"/>
  <c r="O340" i="5"/>
  <c r="O344" i="5"/>
  <c r="O337" i="5"/>
  <c r="O331" i="5"/>
  <c r="O347" i="5"/>
  <c r="O341" i="5"/>
  <c r="O342" i="5"/>
  <c r="O329" i="5"/>
  <c r="O351" i="5" l="1"/>
  <c r="O31" i="11"/>
  <c r="O30" i="11"/>
  <c r="O29" i="11"/>
  <c r="O27" i="9"/>
  <c r="O26" i="9"/>
  <c r="O47" i="8"/>
  <c r="O46" i="8"/>
  <c r="O45" i="8"/>
  <c r="O44" i="8"/>
  <c r="O43" i="8"/>
  <c r="O42" i="8"/>
  <c r="O41" i="8"/>
  <c r="O23" i="8"/>
  <c r="O22" i="8"/>
  <c r="O21" i="8"/>
  <c r="O20" i="8"/>
  <c r="O19" i="8"/>
  <c r="O18" i="8"/>
  <c r="O17" i="8"/>
  <c r="L178" i="7"/>
  <c r="O178" i="7"/>
  <c r="O55" i="7"/>
  <c r="O54" i="7"/>
  <c r="O53" i="7"/>
  <c r="O52" i="7"/>
  <c r="O51" i="7"/>
  <c r="O50" i="7"/>
  <c r="O49" i="7"/>
  <c r="O48" i="7"/>
  <c r="O47" i="7"/>
  <c r="O27" i="7"/>
  <c r="O26" i="7"/>
  <c r="O25" i="7"/>
  <c r="O24" i="7"/>
  <c r="O23" i="7"/>
  <c r="O22" i="7"/>
  <c r="O21" i="7"/>
  <c r="O20" i="7"/>
  <c r="O19" i="7"/>
  <c r="O16" i="6"/>
  <c r="O15" i="6"/>
  <c r="O14" i="6"/>
  <c r="L103" i="13"/>
  <c r="L95" i="13"/>
  <c r="L87" i="13"/>
  <c r="L79" i="13"/>
  <c r="L71" i="13"/>
  <c r="L63" i="13"/>
  <c r="L55" i="13"/>
  <c r="L47" i="13"/>
  <c r="L39" i="13"/>
  <c r="L31" i="13"/>
  <c r="L23" i="13"/>
  <c r="L15" i="13"/>
  <c r="L7" i="13"/>
  <c r="L102" i="13"/>
  <c r="L94" i="13"/>
  <c r="L86" i="13"/>
  <c r="L78" i="13"/>
  <c r="L70" i="13"/>
  <c r="L62" i="13"/>
  <c r="L54" i="13"/>
  <c r="L46" i="13"/>
  <c r="L38" i="13"/>
  <c r="L30" i="13"/>
  <c r="L22" i="13"/>
  <c r="L14" i="13"/>
  <c r="L6" i="13"/>
  <c r="O6" i="13" s="1"/>
  <c r="L101" i="13"/>
  <c r="L93" i="13"/>
  <c r="L85" i="13"/>
  <c r="L77" i="13"/>
  <c r="L69" i="13"/>
  <c r="L61" i="13"/>
  <c r="L53" i="13"/>
  <c r="L45" i="13"/>
  <c r="L37" i="13"/>
  <c r="L29" i="13"/>
  <c r="L21" i="13"/>
  <c r="L13" i="13"/>
  <c r="L5" i="13"/>
  <c r="L103" i="11" l="1"/>
  <c r="O103" i="11" s="1"/>
  <c r="L95" i="11"/>
  <c r="O95" i="11" s="1"/>
  <c r="L87" i="11"/>
  <c r="O87" i="11" s="1"/>
  <c r="L79" i="11"/>
  <c r="O79" i="11" s="1"/>
  <c r="L71" i="11"/>
  <c r="O71" i="11" s="1"/>
  <c r="L63" i="11"/>
  <c r="O63" i="11" s="1"/>
  <c r="L55" i="11"/>
  <c r="O55" i="11" s="1"/>
  <c r="L47" i="11"/>
  <c r="O47" i="11" s="1"/>
  <c r="L39" i="11"/>
  <c r="O39" i="11" s="1"/>
  <c r="L23" i="11"/>
  <c r="O23" i="11" s="1"/>
  <c r="L15" i="11"/>
  <c r="O15" i="11" s="1"/>
  <c r="L7" i="11"/>
  <c r="O7" i="11" s="1"/>
  <c r="L102" i="11"/>
  <c r="O102" i="11" s="1"/>
  <c r="L94" i="11"/>
  <c r="O94" i="11" s="1"/>
  <c r="L86" i="11"/>
  <c r="O86" i="11" s="1"/>
  <c r="L78" i="11"/>
  <c r="O78" i="11" s="1"/>
  <c r="L70" i="11"/>
  <c r="O70" i="11" s="1"/>
  <c r="L62" i="11"/>
  <c r="O62" i="11" s="1"/>
  <c r="L54" i="11"/>
  <c r="O54" i="11" s="1"/>
  <c r="L46" i="11"/>
  <c r="O46" i="11" s="1"/>
  <c r="L38" i="11"/>
  <c r="O38" i="11" s="1"/>
  <c r="L22" i="11"/>
  <c r="O22" i="11" s="1"/>
  <c r="L14" i="11"/>
  <c r="O14" i="11" s="1"/>
  <c r="L6" i="11"/>
  <c r="O6" i="11" s="1"/>
  <c r="L101" i="11"/>
  <c r="O101" i="11" s="1"/>
  <c r="L93" i="11"/>
  <c r="O93" i="11" s="1"/>
  <c r="L85" i="11"/>
  <c r="O85" i="11" s="1"/>
  <c r="L77" i="11"/>
  <c r="O77" i="11" s="1"/>
  <c r="L69" i="11"/>
  <c r="O69" i="11" s="1"/>
  <c r="L61" i="11"/>
  <c r="O61" i="11" s="1"/>
  <c r="L53" i="11"/>
  <c r="O53" i="11" s="1"/>
  <c r="L45" i="11"/>
  <c r="O45" i="11" s="1"/>
  <c r="L37" i="11"/>
  <c r="O37" i="11" s="1"/>
  <c r="L21" i="11"/>
  <c r="O21" i="11" s="1"/>
  <c r="L13" i="11"/>
  <c r="O13" i="11" s="1"/>
  <c r="L5" i="11"/>
  <c r="O5" i="11" s="1"/>
  <c r="L129" i="10"/>
  <c r="O129" i="10" s="1"/>
  <c r="L119" i="10"/>
  <c r="O119" i="10" s="1"/>
  <c r="L109" i="10"/>
  <c r="O109" i="10" s="1"/>
  <c r="L99" i="10"/>
  <c r="O99" i="10" s="1"/>
  <c r="L89" i="10"/>
  <c r="O89" i="10" s="1"/>
  <c r="L79" i="10"/>
  <c r="O79" i="10" s="1"/>
  <c r="L69" i="10"/>
  <c r="O69" i="10" s="1"/>
  <c r="L59" i="10"/>
  <c r="O59" i="10" s="1"/>
  <c r="L49" i="10"/>
  <c r="O49" i="10" s="1"/>
  <c r="L39" i="10"/>
  <c r="O39" i="10" s="1"/>
  <c r="L29" i="10"/>
  <c r="O29" i="10" s="1"/>
  <c r="L19" i="10"/>
  <c r="O19" i="10" s="1"/>
  <c r="L9" i="10"/>
  <c r="O9" i="10" s="1"/>
  <c r="L128" i="10"/>
  <c r="O128" i="10" s="1"/>
  <c r="L118" i="10"/>
  <c r="O118" i="10" s="1"/>
  <c r="L108" i="10"/>
  <c r="O108" i="10" s="1"/>
  <c r="L98" i="10"/>
  <c r="O98" i="10" s="1"/>
  <c r="L88" i="10"/>
  <c r="O88" i="10" s="1"/>
  <c r="L78" i="10"/>
  <c r="O78" i="10" s="1"/>
  <c r="L68" i="10"/>
  <c r="O68" i="10" s="1"/>
  <c r="L58" i="10"/>
  <c r="O58" i="10" s="1"/>
  <c r="L48" i="10"/>
  <c r="O48" i="10" s="1"/>
  <c r="L38" i="10"/>
  <c r="O38" i="10" s="1"/>
  <c r="L28" i="10"/>
  <c r="O28" i="10" s="1"/>
  <c r="L18" i="10"/>
  <c r="O18" i="10" s="1"/>
  <c r="L8" i="10"/>
  <c r="O8" i="10" s="1"/>
  <c r="L127" i="10"/>
  <c r="O127" i="10" s="1"/>
  <c r="L117" i="10"/>
  <c r="O117" i="10" s="1"/>
  <c r="L107" i="10"/>
  <c r="O107" i="10" s="1"/>
  <c r="L97" i="10"/>
  <c r="O97" i="10" s="1"/>
  <c r="L87" i="10"/>
  <c r="O87" i="10" s="1"/>
  <c r="L77" i="10"/>
  <c r="O77" i="10" s="1"/>
  <c r="L67" i="10"/>
  <c r="O67" i="10" s="1"/>
  <c r="L57" i="10"/>
  <c r="O57" i="10" s="1"/>
  <c r="L47" i="10"/>
  <c r="O47" i="10" s="1"/>
  <c r="L37" i="10"/>
  <c r="O37" i="10" s="1"/>
  <c r="L27" i="10"/>
  <c r="O27" i="10" s="1"/>
  <c r="L17" i="10"/>
  <c r="O17" i="10" s="1"/>
  <c r="L7" i="10"/>
  <c r="O7" i="10" s="1"/>
  <c r="L126" i="10"/>
  <c r="O126" i="10" s="1"/>
  <c r="L116" i="10"/>
  <c r="O116" i="10" s="1"/>
  <c r="L106" i="10"/>
  <c r="O106" i="10" s="1"/>
  <c r="L96" i="10"/>
  <c r="O96" i="10" s="1"/>
  <c r="L86" i="10"/>
  <c r="O86" i="10" s="1"/>
  <c r="L76" i="10"/>
  <c r="O76" i="10" s="1"/>
  <c r="L66" i="10"/>
  <c r="O66" i="10" s="1"/>
  <c r="L56" i="10"/>
  <c r="O56" i="10" s="1"/>
  <c r="L46" i="10"/>
  <c r="O46" i="10" s="1"/>
  <c r="L36" i="10"/>
  <c r="O36" i="10" s="1"/>
  <c r="L26" i="10"/>
  <c r="O26" i="10" s="1"/>
  <c r="L16" i="10"/>
  <c r="O16" i="10" s="1"/>
  <c r="L6" i="10"/>
  <c r="O6" i="10" s="1"/>
  <c r="L125" i="10"/>
  <c r="O125" i="10" s="1"/>
  <c r="L115" i="10"/>
  <c r="O115" i="10" s="1"/>
  <c r="L105" i="10"/>
  <c r="O105" i="10" s="1"/>
  <c r="L95" i="10"/>
  <c r="O95" i="10" s="1"/>
  <c r="L85" i="10"/>
  <c r="O85" i="10" s="1"/>
  <c r="L75" i="10"/>
  <c r="O75" i="10" s="1"/>
  <c r="L65" i="10"/>
  <c r="O65" i="10" s="1"/>
  <c r="L55" i="10"/>
  <c r="O55" i="10" s="1"/>
  <c r="L45" i="10"/>
  <c r="O45" i="10" s="1"/>
  <c r="L35" i="10"/>
  <c r="O35" i="10" s="1"/>
  <c r="L25" i="10"/>
  <c r="O25" i="10" s="1"/>
  <c r="L15" i="10"/>
  <c r="O15" i="10" s="1"/>
  <c r="L5" i="10"/>
  <c r="O5" i="10" s="1"/>
  <c r="L90" i="9"/>
  <c r="O90" i="9" s="1"/>
  <c r="L83" i="9"/>
  <c r="O83" i="9" s="1"/>
  <c r="L76" i="9"/>
  <c r="O76" i="9" s="1"/>
  <c r="L69" i="9"/>
  <c r="O69" i="9" s="1"/>
  <c r="L62" i="9"/>
  <c r="O62" i="9" s="1"/>
  <c r="L55" i="9"/>
  <c r="O55" i="9" s="1"/>
  <c r="L48" i="9"/>
  <c r="O48" i="9" s="1"/>
  <c r="L41" i="9"/>
  <c r="O41" i="9" s="1"/>
  <c r="L34" i="9"/>
  <c r="O34" i="9" s="1"/>
  <c r="L20" i="9"/>
  <c r="O20" i="9" s="1"/>
  <c r="L13" i="9"/>
  <c r="O13" i="9" s="1"/>
  <c r="L6" i="9"/>
  <c r="O6" i="9" s="1"/>
  <c r="L89" i="9"/>
  <c r="O89" i="9" s="1"/>
  <c r="L82" i="9"/>
  <c r="O82" i="9" s="1"/>
  <c r="L75" i="9"/>
  <c r="O75" i="9" s="1"/>
  <c r="L68" i="9"/>
  <c r="O68" i="9" s="1"/>
  <c r="L61" i="9"/>
  <c r="O61" i="9" s="1"/>
  <c r="L54" i="9"/>
  <c r="O54" i="9" s="1"/>
  <c r="L47" i="9"/>
  <c r="O47" i="9" s="1"/>
  <c r="L40" i="9"/>
  <c r="O40" i="9" s="1"/>
  <c r="L33" i="9"/>
  <c r="O33" i="9" s="1"/>
  <c r="L19" i="9"/>
  <c r="O19" i="9" s="1"/>
  <c r="L12" i="9"/>
  <c r="O12" i="9" s="1"/>
  <c r="L5" i="9"/>
  <c r="O5" i="9" s="1"/>
  <c r="L155" i="8"/>
  <c r="O155" i="8" s="1"/>
  <c r="L143" i="8"/>
  <c r="O143" i="8" s="1"/>
  <c r="L131" i="8"/>
  <c r="O131" i="8" s="1"/>
  <c r="L119" i="8"/>
  <c r="O119" i="8" s="1"/>
  <c r="L107" i="8"/>
  <c r="O107" i="8" s="1"/>
  <c r="L95" i="8"/>
  <c r="O95" i="8" s="1"/>
  <c r="L83" i="8"/>
  <c r="O83" i="8" s="1"/>
  <c r="L71" i="8"/>
  <c r="O71" i="8" s="1"/>
  <c r="L59" i="8"/>
  <c r="O59" i="8" s="1"/>
  <c r="L35" i="8"/>
  <c r="O35" i="8" s="1"/>
  <c r="L11" i="8"/>
  <c r="O11" i="8" s="1"/>
  <c r="L154" i="8"/>
  <c r="O154" i="8" s="1"/>
  <c r="L142" i="8"/>
  <c r="O142" i="8" s="1"/>
  <c r="L130" i="8"/>
  <c r="O130" i="8" s="1"/>
  <c r="L118" i="8"/>
  <c r="O118" i="8" s="1"/>
  <c r="L106" i="8"/>
  <c r="O106" i="8" s="1"/>
  <c r="L94" i="8"/>
  <c r="O94" i="8" s="1"/>
  <c r="L82" i="8"/>
  <c r="O82" i="8" s="1"/>
  <c r="L70" i="8"/>
  <c r="O70" i="8" s="1"/>
  <c r="L58" i="8"/>
  <c r="O58" i="8" s="1"/>
  <c r="L34" i="8"/>
  <c r="O34" i="8" s="1"/>
  <c r="L10" i="8"/>
  <c r="O10" i="8" s="1"/>
  <c r="L153" i="8"/>
  <c r="O153" i="8" s="1"/>
  <c r="L141" i="8"/>
  <c r="O141" i="8" s="1"/>
  <c r="L129" i="8"/>
  <c r="O129" i="8" s="1"/>
  <c r="L117" i="8"/>
  <c r="O117" i="8" s="1"/>
  <c r="L105" i="8"/>
  <c r="O105" i="8" s="1"/>
  <c r="L93" i="8"/>
  <c r="O93" i="8" s="1"/>
  <c r="L81" i="8"/>
  <c r="O81" i="8" s="1"/>
  <c r="L69" i="8"/>
  <c r="O69" i="8" s="1"/>
  <c r="L57" i="8"/>
  <c r="O57" i="8" s="1"/>
  <c r="L33" i="8"/>
  <c r="O33" i="8" s="1"/>
  <c r="L9" i="8"/>
  <c r="O9" i="8" s="1"/>
  <c r="L152" i="8"/>
  <c r="O152" i="8" s="1"/>
  <c r="L140" i="8"/>
  <c r="O140" i="8" s="1"/>
  <c r="L128" i="8"/>
  <c r="O128" i="8" s="1"/>
  <c r="L116" i="8"/>
  <c r="O116" i="8" s="1"/>
  <c r="L104" i="8"/>
  <c r="O104" i="8" s="1"/>
  <c r="L92" i="8"/>
  <c r="O92" i="8" s="1"/>
  <c r="L80" i="8"/>
  <c r="O80" i="8" s="1"/>
  <c r="L68" i="8"/>
  <c r="O68" i="8" s="1"/>
  <c r="L56" i="8"/>
  <c r="O56" i="8" s="1"/>
  <c r="L32" i="8"/>
  <c r="O32" i="8" s="1"/>
  <c r="L8" i="8"/>
  <c r="O8" i="8" s="1"/>
  <c r="L151" i="8"/>
  <c r="O151" i="8" s="1"/>
  <c r="L139" i="8"/>
  <c r="O139" i="8" s="1"/>
  <c r="L127" i="8"/>
  <c r="O127" i="8" s="1"/>
  <c r="L115" i="8"/>
  <c r="O115" i="8" s="1"/>
  <c r="L103" i="8"/>
  <c r="O103" i="8" s="1"/>
  <c r="L91" i="8"/>
  <c r="O91" i="8" s="1"/>
  <c r="L79" i="8"/>
  <c r="O79" i="8" s="1"/>
  <c r="L67" i="8"/>
  <c r="O67" i="8" s="1"/>
  <c r="L55" i="8"/>
  <c r="O55" i="8" s="1"/>
  <c r="L31" i="8"/>
  <c r="O31" i="8" s="1"/>
  <c r="L7" i="8"/>
  <c r="O7" i="8" s="1"/>
  <c r="L150" i="8"/>
  <c r="O150" i="8" s="1"/>
  <c r="L138" i="8"/>
  <c r="O138" i="8" s="1"/>
  <c r="L126" i="8"/>
  <c r="O126" i="8" s="1"/>
  <c r="L114" i="8"/>
  <c r="O114" i="8" s="1"/>
  <c r="L102" i="8"/>
  <c r="O102" i="8" s="1"/>
  <c r="L90" i="8"/>
  <c r="O90" i="8" s="1"/>
  <c r="L78" i="8"/>
  <c r="O78" i="8" s="1"/>
  <c r="L66" i="8"/>
  <c r="O66" i="8" s="1"/>
  <c r="L54" i="8"/>
  <c r="O54" i="8" s="1"/>
  <c r="L30" i="8"/>
  <c r="O30" i="8" s="1"/>
  <c r="L6" i="8"/>
  <c r="O6" i="8" s="1"/>
  <c r="L5" i="3"/>
  <c r="L149" i="8"/>
  <c r="O149" i="8" s="1"/>
  <c r="L137" i="8"/>
  <c r="O137" i="8" s="1"/>
  <c r="L125" i="8"/>
  <c r="O125" i="8" s="1"/>
  <c r="L113" i="8"/>
  <c r="O113" i="8" s="1"/>
  <c r="L101" i="8"/>
  <c r="O101" i="8" s="1"/>
  <c r="L89" i="8"/>
  <c r="O89" i="8" s="1"/>
  <c r="L77" i="8"/>
  <c r="O77" i="8" s="1"/>
  <c r="L65" i="8"/>
  <c r="O65" i="8" s="1"/>
  <c r="L53" i="8"/>
  <c r="O53" i="8" s="1"/>
  <c r="L29" i="8"/>
  <c r="O29" i="8" s="1"/>
  <c r="L5" i="8"/>
  <c r="O5" i="8" s="1"/>
  <c r="L181" i="7" l="1"/>
  <c r="O181" i="7" s="1"/>
  <c r="L167" i="7"/>
  <c r="O167" i="7" s="1"/>
  <c r="L153" i="7"/>
  <c r="O153" i="7" s="1"/>
  <c r="L139" i="7"/>
  <c r="O139" i="7" s="1"/>
  <c r="L125" i="7"/>
  <c r="O125" i="7" s="1"/>
  <c r="L111" i="7"/>
  <c r="O111" i="7" s="1"/>
  <c r="L97" i="7"/>
  <c r="O97" i="7" s="1"/>
  <c r="L83" i="7"/>
  <c r="O83" i="7" s="1"/>
  <c r="L69" i="7"/>
  <c r="O69" i="7" s="1"/>
  <c r="L41" i="7"/>
  <c r="O41" i="7" s="1"/>
  <c r="L13" i="7"/>
  <c r="O13" i="7" s="1"/>
  <c r="L180" i="7"/>
  <c r="O180" i="7" s="1"/>
  <c r="L166" i="7"/>
  <c r="O166" i="7" s="1"/>
  <c r="L152" i="7"/>
  <c r="O152" i="7" s="1"/>
  <c r="L138" i="7"/>
  <c r="O138" i="7" s="1"/>
  <c r="L124" i="7"/>
  <c r="O124" i="7" s="1"/>
  <c r="L110" i="7"/>
  <c r="O110" i="7" s="1"/>
  <c r="L96" i="7"/>
  <c r="O96" i="7" s="1"/>
  <c r="L82" i="7"/>
  <c r="O82" i="7" s="1"/>
  <c r="L68" i="7"/>
  <c r="O68" i="7" s="1"/>
  <c r="L40" i="7"/>
  <c r="O40" i="7" s="1"/>
  <c r="L12" i="7"/>
  <c r="O12" i="7" s="1"/>
  <c r="L179" i="7"/>
  <c r="O179" i="7" s="1"/>
  <c r="L164" i="7"/>
  <c r="O164" i="7" s="1"/>
  <c r="L150" i="7"/>
  <c r="O150" i="7" s="1"/>
  <c r="L136" i="7"/>
  <c r="O136" i="7" s="1"/>
  <c r="L122" i="7"/>
  <c r="O122" i="7" s="1"/>
  <c r="L108" i="7"/>
  <c r="O108" i="7" s="1"/>
  <c r="L94" i="7"/>
  <c r="O94" i="7" s="1"/>
  <c r="L80" i="7"/>
  <c r="O80" i="7" s="1"/>
  <c r="L66" i="7"/>
  <c r="O66" i="7" s="1"/>
  <c r="L38" i="7"/>
  <c r="O38" i="7" s="1"/>
  <c r="L165" i="7"/>
  <c r="O165" i="7" s="1"/>
  <c r="L151" i="7"/>
  <c r="O151" i="7" s="1"/>
  <c r="L137" i="7"/>
  <c r="O137" i="7" s="1"/>
  <c r="L123" i="7"/>
  <c r="O123" i="7" s="1"/>
  <c r="L109" i="7"/>
  <c r="O109" i="7" s="1"/>
  <c r="L95" i="7"/>
  <c r="O95" i="7" s="1"/>
  <c r="L81" i="7"/>
  <c r="O81" i="7" s="1"/>
  <c r="L67" i="7"/>
  <c r="O67" i="7" s="1"/>
  <c r="L39" i="7"/>
  <c r="O39" i="7" s="1"/>
  <c r="L11" i="7"/>
  <c r="O11" i="7" s="1"/>
  <c r="L10" i="7"/>
  <c r="O10" i="7" s="1"/>
  <c r="L177" i="7"/>
  <c r="O177" i="7" s="1"/>
  <c r="L163" i="7"/>
  <c r="O163" i="7" s="1"/>
  <c r="L149" i="7"/>
  <c r="O149" i="7" s="1"/>
  <c r="L135" i="7"/>
  <c r="O135" i="7" s="1"/>
  <c r="L121" i="7"/>
  <c r="O121" i="7" s="1"/>
  <c r="L107" i="7"/>
  <c r="O107" i="7" s="1"/>
  <c r="L93" i="7"/>
  <c r="O93" i="7" s="1"/>
  <c r="L79" i="7"/>
  <c r="O79" i="7" s="1"/>
  <c r="L65" i="7"/>
  <c r="O65" i="7" s="1"/>
  <c r="L37" i="7"/>
  <c r="O37" i="7" s="1"/>
  <c r="L9" i="7"/>
  <c r="O9" i="7" s="1"/>
  <c r="L176" i="7"/>
  <c r="O176" i="7" s="1"/>
  <c r="L162" i="7"/>
  <c r="O162" i="7" s="1"/>
  <c r="L148" i="7"/>
  <c r="O148" i="7" s="1"/>
  <c r="L134" i="7"/>
  <c r="O134" i="7" s="1"/>
  <c r="L120" i="7"/>
  <c r="O120" i="7" s="1"/>
  <c r="L106" i="7"/>
  <c r="O106" i="7" s="1"/>
  <c r="L92" i="7"/>
  <c r="O92" i="7" s="1"/>
  <c r="L78" i="7"/>
  <c r="O78" i="7" s="1"/>
  <c r="L64" i="7"/>
  <c r="O64" i="7" s="1"/>
  <c r="L36" i="7"/>
  <c r="O36" i="7" s="1"/>
  <c r="L8" i="7"/>
  <c r="O8" i="7" s="1"/>
  <c r="L175" i="7"/>
  <c r="O175" i="7" s="1"/>
  <c r="L161" i="7"/>
  <c r="O161" i="7" s="1"/>
  <c r="L147" i="7"/>
  <c r="O147" i="7" s="1"/>
  <c r="L133" i="7"/>
  <c r="O133" i="7" s="1"/>
  <c r="L119" i="7"/>
  <c r="O119" i="7" s="1"/>
  <c r="L105" i="7"/>
  <c r="O105" i="7" s="1"/>
  <c r="L91" i="7"/>
  <c r="O91" i="7" s="1"/>
  <c r="L77" i="7"/>
  <c r="O77" i="7" s="1"/>
  <c r="L63" i="7"/>
  <c r="O63" i="7" s="1"/>
  <c r="L35" i="7"/>
  <c r="O35" i="7" s="1"/>
  <c r="L7" i="7"/>
  <c r="O7" i="7" s="1"/>
  <c r="L174" i="7"/>
  <c r="O174" i="7" s="1"/>
  <c r="L160" i="7"/>
  <c r="O160" i="7" s="1"/>
  <c r="L146" i="7"/>
  <c r="O146" i="7" s="1"/>
  <c r="L132" i="7"/>
  <c r="O132" i="7" s="1"/>
  <c r="L118" i="7"/>
  <c r="O118" i="7" s="1"/>
  <c r="L104" i="7"/>
  <c r="O104" i="7" s="1"/>
  <c r="L90" i="7"/>
  <c r="O90" i="7" s="1"/>
  <c r="L76" i="7"/>
  <c r="O76" i="7" s="1"/>
  <c r="L62" i="7"/>
  <c r="O62" i="7" s="1"/>
  <c r="L34" i="7"/>
  <c r="O34" i="7" s="1"/>
  <c r="L6" i="7"/>
  <c r="O6" i="7" s="1"/>
  <c r="L173" i="7"/>
  <c r="O173" i="7" s="1"/>
  <c r="L159" i="7"/>
  <c r="O159" i="7" s="1"/>
  <c r="L145" i="7"/>
  <c r="O145" i="7" s="1"/>
  <c r="L131" i="7"/>
  <c r="O131" i="7" s="1"/>
  <c r="L117" i="7"/>
  <c r="O117" i="7" s="1"/>
  <c r="L103" i="7"/>
  <c r="O103" i="7" s="1"/>
  <c r="L89" i="7"/>
  <c r="O89" i="7" s="1"/>
  <c r="L75" i="7"/>
  <c r="O75" i="7" s="1"/>
  <c r="L61" i="7"/>
  <c r="O61" i="7" s="1"/>
  <c r="L33" i="7"/>
  <c r="O33" i="7" s="1"/>
  <c r="L5" i="7"/>
  <c r="O5" i="7" s="1"/>
  <c r="L116" i="6"/>
  <c r="O116" i="6" s="1"/>
  <c r="L107" i="6"/>
  <c r="O107" i="6" s="1"/>
  <c r="L98" i="6"/>
  <c r="O98" i="6" s="1"/>
  <c r="L89" i="6"/>
  <c r="O89" i="6" s="1"/>
  <c r="L80" i="6"/>
  <c r="O80" i="6" s="1"/>
  <c r="L71" i="6"/>
  <c r="O71" i="6" s="1"/>
  <c r="L62" i="6"/>
  <c r="O62" i="6" s="1"/>
  <c r="L53" i="6"/>
  <c r="O53" i="6" s="1"/>
  <c r="L44" i="6"/>
  <c r="O44" i="6" s="1"/>
  <c r="L35" i="6"/>
  <c r="O35" i="6" s="1"/>
  <c r="L26" i="6"/>
  <c r="O26" i="6" s="1"/>
  <c r="L8" i="6"/>
  <c r="O8" i="6" s="1"/>
  <c r="L115" i="6"/>
  <c r="O115" i="6" s="1"/>
  <c r="L106" i="6"/>
  <c r="O106" i="6" s="1"/>
  <c r="L97" i="6"/>
  <c r="O97" i="6" s="1"/>
  <c r="L88" i="6"/>
  <c r="O88" i="6" s="1"/>
  <c r="L79" i="6"/>
  <c r="O79" i="6" s="1"/>
  <c r="L70" i="6"/>
  <c r="O70" i="6" s="1"/>
  <c r="L61" i="6"/>
  <c r="O61" i="6" s="1"/>
  <c r="L52" i="6"/>
  <c r="O52" i="6" s="1"/>
  <c r="L43" i="6"/>
  <c r="O43" i="6" s="1"/>
  <c r="L34" i="6"/>
  <c r="O34" i="6" s="1"/>
  <c r="L25" i="6"/>
  <c r="O25" i="6" s="1"/>
  <c r="L114" i="6"/>
  <c r="O114" i="6" s="1"/>
  <c r="L105" i="6"/>
  <c r="O105" i="6" s="1"/>
  <c r="L96" i="6"/>
  <c r="O96" i="6" s="1"/>
  <c r="L87" i="6"/>
  <c r="O87" i="6" s="1"/>
  <c r="L78" i="6"/>
  <c r="O78" i="6" s="1"/>
  <c r="L69" i="6"/>
  <c r="O69" i="6" s="1"/>
  <c r="L60" i="6"/>
  <c r="O60" i="6" s="1"/>
  <c r="L51" i="6"/>
  <c r="O51" i="6" s="1"/>
  <c r="L42" i="6"/>
  <c r="O42" i="6" s="1"/>
  <c r="L33" i="6"/>
  <c r="O33" i="6" s="1"/>
  <c r="L24" i="6"/>
  <c r="O24" i="6" s="1"/>
  <c r="L7" i="6"/>
  <c r="O7" i="6" s="1"/>
  <c r="L6" i="6"/>
  <c r="O6" i="6" s="1"/>
  <c r="L5" i="6"/>
  <c r="O5" i="6" s="1"/>
  <c r="L113" i="6"/>
  <c r="O113" i="6" s="1"/>
  <c r="L104" i="6"/>
  <c r="O104" i="6" s="1"/>
  <c r="L95" i="6"/>
  <c r="O95" i="6" s="1"/>
  <c r="L86" i="6"/>
  <c r="O86" i="6" s="1"/>
  <c r="L77" i="6"/>
  <c r="O77" i="6" s="1"/>
  <c r="L68" i="6"/>
  <c r="O68" i="6" s="1"/>
  <c r="L59" i="6"/>
  <c r="O59" i="6" s="1"/>
  <c r="L50" i="6"/>
  <c r="O50" i="6" s="1"/>
  <c r="L41" i="6"/>
  <c r="O41" i="6" s="1"/>
  <c r="L32" i="6"/>
  <c r="O32" i="6" s="1"/>
  <c r="L23" i="6"/>
  <c r="O23" i="6" s="1"/>
  <c r="L323" i="5"/>
  <c r="O323" i="5" s="1"/>
  <c r="L296" i="5"/>
  <c r="O296" i="5" s="1"/>
  <c r="L269" i="5"/>
  <c r="O269" i="5" s="1"/>
  <c r="L242" i="5"/>
  <c r="O242" i="5" s="1"/>
  <c r="L215" i="5"/>
  <c r="O215" i="5" s="1"/>
  <c r="L188" i="5"/>
  <c r="O188" i="5" s="1"/>
  <c r="L161" i="5"/>
  <c r="O161" i="5" s="1"/>
  <c r="L134" i="5"/>
  <c r="O134" i="5" s="1"/>
  <c r="L107" i="5"/>
  <c r="O107" i="5" s="1"/>
  <c r="L80" i="5"/>
  <c r="O80" i="5" s="1"/>
  <c r="L53" i="5"/>
  <c r="O53" i="5" s="1"/>
  <c r="L26" i="5"/>
  <c r="O26" i="5" s="1"/>
  <c r="L322" i="5"/>
  <c r="O322" i="5" s="1"/>
  <c r="L295" i="5"/>
  <c r="O295" i="5" s="1"/>
  <c r="L268" i="5"/>
  <c r="O268" i="5" s="1"/>
  <c r="L241" i="5"/>
  <c r="O241" i="5" s="1"/>
  <c r="L214" i="5"/>
  <c r="O214" i="5" s="1"/>
  <c r="L187" i="5"/>
  <c r="O187" i="5" s="1"/>
  <c r="L160" i="5"/>
  <c r="O160" i="5" s="1"/>
  <c r="L133" i="5"/>
  <c r="O133" i="5" s="1"/>
  <c r="L106" i="5"/>
  <c r="O106" i="5" s="1"/>
  <c r="L79" i="5"/>
  <c r="O79" i="5" s="1"/>
  <c r="L52" i="5"/>
  <c r="O52" i="5" s="1"/>
  <c r="L25" i="5"/>
  <c r="O25" i="5" s="1"/>
  <c r="L321" i="5"/>
  <c r="O321" i="5" s="1"/>
  <c r="L294" i="5"/>
  <c r="O294" i="5" s="1"/>
  <c r="L267" i="5"/>
  <c r="O267" i="5" s="1"/>
  <c r="L240" i="5"/>
  <c r="O240" i="5" s="1"/>
  <c r="L213" i="5"/>
  <c r="O213" i="5" s="1"/>
  <c r="L186" i="5"/>
  <c r="O186" i="5" s="1"/>
  <c r="L159" i="5"/>
  <c r="O159" i="5" s="1"/>
  <c r="L132" i="5"/>
  <c r="O132" i="5" s="1"/>
  <c r="L105" i="5"/>
  <c r="O105" i="5" s="1"/>
  <c r="L78" i="5"/>
  <c r="O78" i="5" s="1"/>
  <c r="L51" i="5"/>
  <c r="O51" i="5" s="1"/>
  <c r="L24" i="5"/>
  <c r="O24" i="5" s="1"/>
  <c r="L320" i="5"/>
  <c r="O320" i="5" s="1"/>
  <c r="L293" i="5"/>
  <c r="O293" i="5" s="1"/>
  <c r="L266" i="5"/>
  <c r="O266" i="5" s="1"/>
  <c r="L239" i="5"/>
  <c r="O239" i="5" s="1"/>
  <c r="L212" i="5"/>
  <c r="O212" i="5" s="1"/>
  <c r="L185" i="5"/>
  <c r="O185" i="5" s="1"/>
  <c r="L158" i="5"/>
  <c r="O158" i="5" s="1"/>
  <c r="L131" i="5"/>
  <c r="O131" i="5" s="1"/>
  <c r="L104" i="5"/>
  <c r="O104" i="5" s="1"/>
  <c r="L77" i="5"/>
  <c r="O77" i="5" s="1"/>
  <c r="L50" i="5"/>
  <c r="O50" i="5" s="1"/>
  <c r="L23" i="5"/>
  <c r="O23" i="5" s="1"/>
  <c r="L319" i="5"/>
  <c r="O319" i="5" s="1"/>
  <c r="L292" i="5"/>
  <c r="O292" i="5" s="1"/>
  <c r="L265" i="5"/>
  <c r="O265" i="5" s="1"/>
  <c r="L238" i="5"/>
  <c r="O238" i="5" s="1"/>
  <c r="L211" i="5"/>
  <c r="O211" i="5" s="1"/>
  <c r="L184" i="5"/>
  <c r="O184" i="5" s="1"/>
  <c r="L157" i="5"/>
  <c r="O157" i="5" s="1"/>
  <c r="L130" i="5"/>
  <c r="O130" i="5" s="1"/>
  <c r="L103" i="5"/>
  <c r="O103" i="5" s="1"/>
  <c r="L76" i="5"/>
  <c r="O76" i="5" s="1"/>
  <c r="L49" i="5"/>
  <c r="O49" i="5" s="1"/>
  <c r="L22" i="5"/>
  <c r="O22" i="5" s="1"/>
  <c r="L318" i="5"/>
  <c r="O318" i="5" s="1"/>
  <c r="L291" i="5"/>
  <c r="O291" i="5" s="1"/>
  <c r="L264" i="5"/>
  <c r="O264" i="5" s="1"/>
  <c r="L237" i="5"/>
  <c r="O237" i="5" s="1"/>
  <c r="L210" i="5"/>
  <c r="O210" i="5" s="1"/>
  <c r="L183" i="5"/>
  <c r="O183" i="5" s="1"/>
  <c r="L156" i="5"/>
  <c r="O156" i="5" s="1"/>
  <c r="L129" i="5"/>
  <c r="O129" i="5" s="1"/>
  <c r="L102" i="5"/>
  <c r="O102" i="5" s="1"/>
  <c r="L75" i="5"/>
  <c r="O75" i="5" s="1"/>
  <c r="L48" i="5"/>
  <c r="O48" i="5" s="1"/>
  <c r="L21" i="5"/>
  <c r="O21" i="5" s="1"/>
  <c r="L317" i="5"/>
  <c r="O317" i="5" s="1"/>
  <c r="L290" i="5"/>
  <c r="O290" i="5" s="1"/>
  <c r="L263" i="5"/>
  <c r="O263" i="5" s="1"/>
  <c r="L236" i="5"/>
  <c r="O236" i="5" s="1"/>
  <c r="L209" i="5"/>
  <c r="O209" i="5" s="1"/>
  <c r="L182" i="5"/>
  <c r="O182" i="5" s="1"/>
  <c r="L155" i="5"/>
  <c r="O155" i="5" s="1"/>
  <c r="L128" i="5"/>
  <c r="O128" i="5" s="1"/>
  <c r="L101" i="5"/>
  <c r="O101" i="5" s="1"/>
  <c r="L74" i="5"/>
  <c r="O74" i="5" s="1"/>
  <c r="L47" i="5"/>
  <c r="O47" i="5" s="1"/>
  <c r="L20" i="5"/>
  <c r="O20" i="5" s="1"/>
  <c r="L316" i="5"/>
  <c r="O316" i="5" s="1"/>
  <c r="L289" i="5"/>
  <c r="O289" i="5" s="1"/>
  <c r="L262" i="5"/>
  <c r="O262" i="5" s="1"/>
  <c r="L235" i="5"/>
  <c r="O235" i="5" s="1"/>
  <c r="L208" i="5"/>
  <c r="O208" i="5" s="1"/>
  <c r="L181" i="5"/>
  <c r="O181" i="5" s="1"/>
  <c r="L154" i="5"/>
  <c r="O154" i="5" s="1"/>
  <c r="L127" i="5"/>
  <c r="O127" i="5" s="1"/>
  <c r="L100" i="5"/>
  <c r="O100" i="5" s="1"/>
  <c r="L73" i="5"/>
  <c r="O73" i="5" s="1"/>
  <c r="L46" i="5"/>
  <c r="O46" i="5" s="1"/>
  <c r="L19" i="5"/>
  <c r="O19" i="5" s="1"/>
  <c r="L315" i="5"/>
  <c r="O315" i="5" s="1"/>
  <c r="L288" i="5"/>
  <c r="O288" i="5" s="1"/>
  <c r="L261" i="5"/>
  <c r="O261" i="5" s="1"/>
  <c r="L234" i="5"/>
  <c r="O234" i="5" s="1"/>
  <c r="L207" i="5"/>
  <c r="O207" i="5" s="1"/>
  <c r="L180" i="5"/>
  <c r="O180" i="5" s="1"/>
  <c r="L153" i="5"/>
  <c r="O153" i="5" s="1"/>
  <c r="L126" i="5"/>
  <c r="O126" i="5" s="1"/>
  <c r="L99" i="5"/>
  <c r="O99" i="5" s="1"/>
  <c r="L72" i="5"/>
  <c r="O72" i="5" s="1"/>
  <c r="L45" i="5"/>
  <c r="O45" i="5" s="1"/>
  <c r="L18" i="5"/>
  <c r="O18" i="5" s="1"/>
  <c r="L314" i="5"/>
  <c r="O314" i="5" s="1"/>
  <c r="L287" i="5"/>
  <c r="O287" i="5" s="1"/>
  <c r="L260" i="5"/>
  <c r="O260" i="5" s="1"/>
  <c r="L233" i="5"/>
  <c r="O233" i="5" s="1"/>
  <c r="L206" i="5"/>
  <c r="O206" i="5" s="1"/>
  <c r="L179" i="5"/>
  <c r="O179" i="5" s="1"/>
  <c r="L152" i="5"/>
  <c r="O152" i="5" s="1"/>
  <c r="L125" i="5"/>
  <c r="O125" i="5" s="1"/>
  <c r="L98" i="5"/>
  <c r="O98" i="5" s="1"/>
  <c r="L71" i="5"/>
  <c r="O71" i="5" s="1"/>
  <c r="L44" i="5"/>
  <c r="O44" i="5" s="1"/>
  <c r="L313" i="5"/>
  <c r="O313" i="5" s="1"/>
  <c r="L286" i="5"/>
  <c r="O286" i="5" s="1"/>
  <c r="L259" i="5"/>
  <c r="O259" i="5" s="1"/>
  <c r="L232" i="5"/>
  <c r="O232" i="5" s="1"/>
  <c r="L205" i="5"/>
  <c r="O205" i="5" s="1"/>
  <c r="L178" i="5"/>
  <c r="O178" i="5" s="1"/>
  <c r="L151" i="5"/>
  <c r="O151" i="5" s="1"/>
  <c r="L124" i="5"/>
  <c r="O124" i="5" s="1"/>
  <c r="L97" i="5"/>
  <c r="O97" i="5" s="1"/>
  <c r="L70" i="5"/>
  <c r="O70" i="5" s="1"/>
  <c r="L43" i="5"/>
  <c r="O43" i="5" s="1"/>
  <c r="L17" i="5"/>
  <c r="O17" i="5" s="1"/>
  <c r="L16" i="5"/>
  <c r="O16" i="5" s="1"/>
  <c r="L312" i="5"/>
  <c r="O312" i="5" s="1"/>
  <c r="L285" i="5"/>
  <c r="O285" i="5" s="1"/>
  <c r="L258" i="5"/>
  <c r="O258" i="5" s="1"/>
  <c r="L231" i="5"/>
  <c r="O231" i="5" s="1"/>
  <c r="L204" i="5"/>
  <c r="O204" i="5" s="1"/>
  <c r="L177" i="5"/>
  <c r="O177" i="5" s="1"/>
  <c r="L150" i="5"/>
  <c r="O150" i="5" s="1"/>
  <c r="L123" i="5"/>
  <c r="O123" i="5" s="1"/>
  <c r="L96" i="5"/>
  <c r="O96" i="5" s="1"/>
  <c r="L69" i="5"/>
  <c r="O69" i="5" s="1"/>
  <c r="L42" i="5"/>
  <c r="O42" i="5" s="1"/>
  <c r="L15" i="5"/>
  <c r="O15" i="5" s="1"/>
  <c r="L311" i="5"/>
  <c r="O311" i="5" s="1"/>
  <c r="L284" i="5"/>
  <c r="O284" i="5" s="1"/>
  <c r="L257" i="5"/>
  <c r="O257" i="5" s="1"/>
  <c r="L230" i="5"/>
  <c r="O230" i="5" s="1"/>
  <c r="L203" i="5"/>
  <c r="O203" i="5" s="1"/>
  <c r="L176" i="5"/>
  <c r="O176" i="5" s="1"/>
  <c r="L149" i="5"/>
  <c r="O149" i="5" s="1"/>
  <c r="L122" i="5"/>
  <c r="O122" i="5" s="1"/>
  <c r="L95" i="5"/>
  <c r="O95" i="5" s="1"/>
  <c r="L68" i="5"/>
  <c r="O68" i="5" s="1"/>
  <c r="L41" i="5"/>
  <c r="O41" i="5" s="1"/>
  <c r="L14" i="5"/>
  <c r="O14" i="5" s="1"/>
  <c r="L310" i="5"/>
  <c r="O310" i="5" s="1"/>
  <c r="L283" i="5"/>
  <c r="O283" i="5" s="1"/>
  <c r="L256" i="5"/>
  <c r="O256" i="5" s="1"/>
  <c r="L229" i="5"/>
  <c r="O229" i="5" s="1"/>
  <c r="L202" i="5"/>
  <c r="O202" i="5" s="1"/>
  <c r="L175" i="5"/>
  <c r="O175" i="5" s="1"/>
  <c r="L148" i="5"/>
  <c r="O148" i="5" s="1"/>
  <c r="L121" i="5"/>
  <c r="O121" i="5" s="1"/>
  <c r="L94" i="5"/>
  <c r="O94" i="5" s="1"/>
  <c r="L67" i="5"/>
  <c r="O67" i="5" s="1"/>
  <c r="L40" i="5"/>
  <c r="O40" i="5" s="1"/>
  <c r="L13" i="5"/>
  <c r="O13" i="5" s="1"/>
  <c r="L309" i="5"/>
  <c r="O309" i="5" s="1"/>
  <c r="L282" i="5"/>
  <c r="O282" i="5" s="1"/>
  <c r="L255" i="5"/>
  <c r="O255" i="5" s="1"/>
  <c r="L228" i="5"/>
  <c r="O228" i="5" s="1"/>
  <c r="L201" i="5"/>
  <c r="O201" i="5" s="1"/>
  <c r="L174" i="5"/>
  <c r="O174" i="5" s="1"/>
  <c r="L147" i="5"/>
  <c r="O147" i="5" s="1"/>
  <c r="L120" i="5"/>
  <c r="O120" i="5" s="1"/>
  <c r="L93" i="5"/>
  <c r="O93" i="5" s="1"/>
  <c r="L66" i="5"/>
  <c r="O66" i="5" s="1"/>
  <c r="L39" i="5"/>
  <c r="O39" i="5" s="1"/>
  <c r="L12" i="5"/>
  <c r="O12" i="5" s="1"/>
  <c r="L308" i="5"/>
  <c r="O308" i="5" s="1"/>
  <c r="L281" i="5"/>
  <c r="O281" i="5" s="1"/>
  <c r="L254" i="5"/>
  <c r="O254" i="5" s="1"/>
  <c r="L227" i="5"/>
  <c r="O227" i="5" s="1"/>
  <c r="L200" i="5"/>
  <c r="O200" i="5" s="1"/>
  <c r="L173" i="5"/>
  <c r="O173" i="5" s="1"/>
  <c r="L146" i="5"/>
  <c r="O146" i="5" s="1"/>
  <c r="L119" i="5"/>
  <c r="O119" i="5" s="1"/>
  <c r="L92" i="5"/>
  <c r="O92" i="5" s="1"/>
  <c r="L65" i="5"/>
  <c r="O65" i="5" s="1"/>
  <c r="L38" i="5"/>
  <c r="O38" i="5" s="1"/>
  <c r="L11" i="5"/>
  <c r="O11" i="5" s="1"/>
  <c r="L307" i="5"/>
  <c r="O307" i="5" s="1"/>
  <c r="L280" i="5"/>
  <c r="O280" i="5" s="1"/>
  <c r="L253" i="5"/>
  <c r="O253" i="5" s="1"/>
  <c r="L226" i="5"/>
  <c r="O226" i="5" s="1"/>
  <c r="L199" i="5"/>
  <c r="O199" i="5" s="1"/>
  <c r="L172" i="5"/>
  <c r="O172" i="5" s="1"/>
  <c r="L145" i="5"/>
  <c r="O145" i="5" s="1"/>
  <c r="L118" i="5"/>
  <c r="O118" i="5" s="1"/>
  <c r="L91" i="5"/>
  <c r="O91" i="5" s="1"/>
  <c r="L64" i="5"/>
  <c r="O64" i="5" s="1"/>
  <c r="L37" i="5"/>
  <c r="O37" i="5" s="1"/>
  <c r="L10" i="5"/>
  <c r="O10" i="5" s="1"/>
  <c r="L306" i="5"/>
  <c r="O306" i="5" s="1"/>
  <c r="L279" i="5"/>
  <c r="O279" i="5" s="1"/>
  <c r="L252" i="5"/>
  <c r="O252" i="5" s="1"/>
  <c r="L225" i="5"/>
  <c r="O225" i="5" s="1"/>
  <c r="L198" i="5"/>
  <c r="O198" i="5" s="1"/>
  <c r="L171" i="5"/>
  <c r="O171" i="5" s="1"/>
  <c r="L144" i="5"/>
  <c r="O144" i="5" s="1"/>
  <c r="L117" i="5"/>
  <c r="O117" i="5" s="1"/>
  <c r="L90" i="5"/>
  <c r="O90" i="5" s="1"/>
  <c r="L63" i="5"/>
  <c r="O63" i="5" s="1"/>
  <c r="L36" i="5"/>
  <c r="O36" i="5" s="1"/>
  <c r="L9" i="5"/>
  <c r="O9" i="5" s="1"/>
  <c r="L305" i="5" l="1"/>
  <c r="O305" i="5" s="1"/>
  <c r="L278" i="5"/>
  <c r="O278" i="5" s="1"/>
  <c r="L251" i="5"/>
  <c r="O251" i="5" s="1"/>
  <c r="L224" i="5"/>
  <c r="O224" i="5" s="1"/>
  <c r="L197" i="5"/>
  <c r="O197" i="5" s="1"/>
  <c r="L170" i="5"/>
  <c r="O170" i="5" s="1"/>
  <c r="L143" i="5"/>
  <c r="O143" i="5" s="1"/>
  <c r="L116" i="5"/>
  <c r="O116" i="5" s="1"/>
  <c r="L89" i="5"/>
  <c r="O89" i="5" s="1"/>
  <c r="L62" i="5"/>
  <c r="O62" i="5" s="1"/>
  <c r="L35" i="5"/>
  <c r="O35" i="5" s="1"/>
  <c r="L8" i="5"/>
  <c r="O8" i="5" s="1"/>
  <c r="L304" i="5"/>
  <c r="O304" i="5" s="1"/>
  <c r="L277" i="5"/>
  <c r="O277" i="5" s="1"/>
  <c r="L250" i="5"/>
  <c r="O250" i="5" s="1"/>
  <c r="L223" i="5"/>
  <c r="O223" i="5" s="1"/>
  <c r="L196" i="5"/>
  <c r="O196" i="5" s="1"/>
  <c r="L169" i="5"/>
  <c r="O169" i="5" s="1"/>
  <c r="L142" i="5"/>
  <c r="O142" i="5" s="1"/>
  <c r="L115" i="5"/>
  <c r="O115" i="5" s="1"/>
  <c r="L88" i="5"/>
  <c r="O88" i="5" s="1"/>
  <c r="L61" i="5"/>
  <c r="O61" i="5" s="1"/>
  <c r="L34" i="5"/>
  <c r="O34" i="5" s="1"/>
  <c r="L7" i="5"/>
  <c r="O7" i="5" s="1"/>
  <c r="L303" i="5"/>
  <c r="O303" i="5" s="1"/>
  <c r="L276" i="5"/>
  <c r="O276" i="5" s="1"/>
  <c r="L249" i="5"/>
  <c r="O249" i="5" s="1"/>
  <c r="L222" i="5"/>
  <c r="O222" i="5" s="1"/>
  <c r="L195" i="5"/>
  <c r="O195" i="5" s="1"/>
  <c r="L168" i="5"/>
  <c r="O168" i="5" s="1"/>
  <c r="L141" i="5"/>
  <c r="O141" i="5" s="1"/>
  <c r="L114" i="5"/>
  <c r="O114" i="5" s="1"/>
  <c r="L87" i="5"/>
  <c r="O87" i="5" s="1"/>
  <c r="L60" i="5"/>
  <c r="O60" i="5" s="1"/>
  <c r="L33" i="5"/>
  <c r="O33" i="5" s="1"/>
  <c r="L6" i="5"/>
  <c r="O6" i="5" s="1"/>
  <c r="L302" i="5"/>
  <c r="O302" i="5" s="1"/>
  <c r="L275" i="5"/>
  <c r="O275" i="5" s="1"/>
  <c r="L248" i="5"/>
  <c r="O248" i="5" s="1"/>
  <c r="L221" i="5"/>
  <c r="O221" i="5" s="1"/>
  <c r="L194" i="5"/>
  <c r="O194" i="5" s="1"/>
  <c r="L167" i="5"/>
  <c r="O167" i="5" s="1"/>
  <c r="L140" i="5"/>
  <c r="O140" i="5" s="1"/>
  <c r="L113" i="5"/>
  <c r="O113" i="5" s="1"/>
  <c r="L86" i="5"/>
  <c r="O86" i="5" s="1"/>
  <c r="L59" i="5"/>
  <c r="O59" i="5" s="1"/>
  <c r="L32" i="5"/>
  <c r="O32" i="5" s="1"/>
  <c r="L5" i="5"/>
  <c r="O5" i="5" s="1"/>
  <c r="L103" i="4"/>
  <c r="O103" i="4" s="1"/>
  <c r="L95" i="4"/>
  <c r="O95" i="4" s="1"/>
  <c r="L87" i="4"/>
  <c r="O87" i="4" s="1"/>
  <c r="L79" i="4"/>
  <c r="O79" i="4" s="1"/>
  <c r="L71" i="4"/>
  <c r="O71" i="4" s="1"/>
  <c r="L63" i="4"/>
  <c r="O63" i="4" s="1"/>
  <c r="L55" i="4"/>
  <c r="O55" i="4" s="1"/>
  <c r="L47" i="4"/>
  <c r="O47" i="4" s="1"/>
  <c r="L39" i="4"/>
  <c r="O39" i="4" s="1"/>
  <c r="L31" i="4"/>
  <c r="O31" i="4" s="1"/>
  <c r="L23" i="4"/>
  <c r="O23" i="4" s="1"/>
  <c r="L15" i="4"/>
  <c r="O15" i="4" s="1"/>
  <c r="L7" i="4"/>
  <c r="O7" i="4" s="1"/>
  <c r="L102" i="4"/>
  <c r="O102" i="4" s="1"/>
  <c r="L94" i="4"/>
  <c r="O94" i="4" s="1"/>
  <c r="L86" i="4"/>
  <c r="O86" i="4" s="1"/>
  <c r="L78" i="4"/>
  <c r="O78" i="4" s="1"/>
  <c r="L70" i="4"/>
  <c r="O70" i="4" s="1"/>
  <c r="L62" i="4"/>
  <c r="O62" i="4" s="1"/>
  <c r="L54" i="4"/>
  <c r="O54" i="4" s="1"/>
  <c r="L46" i="4"/>
  <c r="O46" i="4" s="1"/>
  <c r="L38" i="4"/>
  <c r="O38" i="4" s="1"/>
  <c r="L30" i="4"/>
  <c r="O30" i="4" s="1"/>
  <c r="L22" i="4"/>
  <c r="O22" i="4" s="1"/>
  <c r="L14" i="4"/>
  <c r="O14" i="4" s="1"/>
  <c r="L6" i="4"/>
  <c r="O6" i="4" s="1"/>
  <c r="L101" i="4"/>
  <c r="O101" i="4" s="1"/>
  <c r="L93" i="4"/>
  <c r="O93" i="4" s="1"/>
  <c r="L85" i="4"/>
  <c r="O85" i="4" s="1"/>
  <c r="L77" i="4"/>
  <c r="O77" i="4" s="1"/>
  <c r="O80" i="4" s="1"/>
  <c r="L69" i="4"/>
  <c r="O69" i="4" s="1"/>
  <c r="L61" i="4"/>
  <c r="O61" i="4" s="1"/>
  <c r="L53" i="4"/>
  <c r="O53" i="4" s="1"/>
  <c r="L45" i="4"/>
  <c r="O45" i="4" s="1"/>
  <c r="L37" i="4"/>
  <c r="O37" i="4" s="1"/>
  <c r="L29" i="4"/>
  <c r="O29" i="4" s="1"/>
  <c r="L21" i="4"/>
  <c r="O21" i="4" s="1"/>
  <c r="L13" i="4"/>
  <c r="O13" i="4" s="1"/>
  <c r="O16" i="4" s="1"/>
  <c r="L5" i="4"/>
  <c r="O5" i="4" s="1"/>
  <c r="J103" i="13"/>
  <c r="J102" i="13"/>
  <c r="J101" i="13"/>
  <c r="J95" i="13"/>
  <c r="J94" i="13"/>
  <c r="J93" i="13"/>
  <c r="J87" i="13"/>
  <c r="J86" i="13"/>
  <c r="J85" i="13"/>
  <c r="J79" i="13"/>
  <c r="J78" i="13"/>
  <c r="J77" i="13"/>
  <c r="J71" i="13"/>
  <c r="J70" i="13"/>
  <c r="J69" i="13"/>
  <c r="J63" i="13"/>
  <c r="J62" i="13"/>
  <c r="J61" i="13"/>
  <c r="J55" i="13"/>
  <c r="J54" i="13"/>
  <c r="J53" i="13"/>
  <c r="J47" i="13"/>
  <c r="J46" i="13"/>
  <c r="J45" i="13"/>
  <c r="J39" i="13"/>
  <c r="J38" i="13"/>
  <c r="J37" i="13"/>
  <c r="J31" i="13"/>
  <c r="J30" i="13"/>
  <c r="J29" i="13"/>
  <c r="J23" i="13"/>
  <c r="J22" i="13"/>
  <c r="J21" i="13"/>
  <c r="J15" i="13"/>
  <c r="J14" i="13"/>
  <c r="J13" i="13"/>
  <c r="J7" i="13"/>
  <c r="J6" i="13"/>
  <c r="J5" i="13"/>
  <c r="J103" i="11"/>
  <c r="J102" i="11"/>
  <c r="J101" i="11"/>
  <c r="J95" i="11"/>
  <c r="J94" i="11"/>
  <c r="J93" i="11"/>
  <c r="J87" i="11"/>
  <c r="J86" i="11"/>
  <c r="J85" i="11"/>
  <c r="J79" i="11"/>
  <c r="J78" i="11"/>
  <c r="J77" i="11"/>
  <c r="J71" i="11"/>
  <c r="J70" i="11"/>
  <c r="J69" i="11"/>
  <c r="J63" i="11"/>
  <c r="J62" i="11"/>
  <c r="J61" i="11"/>
  <c r="J55" i="11"/>
  <c r="J54" i="11"/>
  <c r="J53" i="11"/>
  <c r="J47" i="11"/>
  <c r="J46" i="11"/>
  <c r="J45" i="11"/>
  <c r="J39" i="11"/>
  <c r="J38" i="11"/>
  <c r="J37" i="11"/>
  <c r="J31" i="11"/>
  <c r="J30" i="11"/>
  <c r="J29" i="11"/>
  <c r="J23" i="11"/>
  <c r="J22" i="11"/>
  <c r="J21" i="11"/>
  <c r="J15" i="11"/>
  <c r="J14" i="11"/>
  <c r="J13" i="11"/>
  <c r="J7" i="11"/>
  <c r="J6" i="11"/>
  <c r="J5" i="11"/>
  <c r="J129" i="10"/>
  <c r="J128" i="10"/>
  <c r="J127" i="10"/>
  <c r="J126" i="10"/>
  <c r="J125" i="10"/>
  <c r="J119" i="10"/>
  <c r="J118" i="10"/>
  <c r="J117" i="10"/>
  <c r="J116" i="10"/>
  <c r="J115" i="10"/>
  <c r="J109" i="10"/>
  <c r="J108" i="10"/>
  <c r="J107" i="10"/>
  <c r="J106" i="10"/>
  <c r="J105" i="10"/>
  <c r="J99" i="10"/>
  <c r="J98" i="10"/>
  <c r="J97" i="10"/>
  <c r="J96" i="10"/>
  <c r="J95" i="10"/>
  <c r="J89" i="10"/>
  <c r="J88" i="10"/>
  <c r="J87" i="10"/>
  <c r="J86" i="10"/>
  <c r="J85" i="10"/>
  <c r="J79" i="10"/>
  <c r="J78" i="10"/>
  <c r="J77" i="10"/>
  <c r="J76" i="10"/>
  <c r="J75" i="10"/>
  <c r="J69" i="10"/>
  <c r="J68" i="10"/>
  <c r="J67" i="10"/>
  <c r="J66" i="10"/>
  <c r="J65" i="10"/>
  <c r="J59" i="10"/>
  <c r="J58" i="10"/>
  <c r="J57" i="10"/>
  <c r="J56" i="10"/>
  <c r="J55" i="10"/>
  <c r="J49" i="10"/>
  <c r="J48" i="10"/>
  <c r="J47" i="10"/>
  <c r="J46" i="10"/>
  <c r="J45" i="10"/>
  <c r="J39" i="10"/>
  <c r="J38" i="10"/>
  <c r="J37" i="10"/>
  <c r="J36" i="10"/>
  <c r="J35" i="10"/>
  <c r="J29" i="10"/>
  <c r="J28" i="10"/>
  <c r="J27" i="10"/>
  <c r="J26" i="10"/>
  <c r="J25" i="10"/>
  <c r="J19" i="10"/>
  <c r="J18" i="10"/>
  <c r="J17" i="10"/>
  <c r="J16" i="10"/>
  <c r="J15" i="10"/>
  <c r="J9" i="10"/>
  <c r="J8" i="10"/>
  <c r="J7" i="10"/>
  <c r="J6" i="10"/>
  <c r="J5" i="10"/>
  <c r="J90" i="9"/>
  <c r="J89" i="9"/>
  <c r="J83" i="9"/>
  <c r="J82" i="9"/>
  <c r="J76" i="9"/>
  <c r="J75" i="9"/>
  <c r="J69" i="9"/>
  <c r="J68" i="9"/>
  <c r="J62" i="9"/>
  <c r="J61" i="9"/>
  <c r="J55" i="9"/>
  <c r="J54" i="9"/>
  <c r="J48" i="9"/>
  <c r="J47" i="9"/>
  <c r="J41" i="9"/>
  <c r="J40" i="9"/>
  <c r="J34" i="9"/>
  <c r="J33" i="9"/>
  <c r="J27" i="9"/>
  <c r="J26" i="9"/>
  <c r="J20" i="9"/>
  <c r="J19" i="9"/>
  <c r="J13" i="9"/>
  <c r="J12" i="9"/>
  <c r="J6" i="9"/>
  <c r="J5" i="9"/>
  <c r="J155" i="8"/>
  <c r="J154" i="8"/>
  <c r="J153" i="8"/>
  <c r="J152" i="8"/>
  <c r="J151" i="8"/>
  <c r="J150" i="8"/>
  <c r="J149" i="8"/>
  <c r="J143" i="8"/>
  <c r="J142" i="8"/>
  <c r="J141" i="8"/>
  <c r="J140" i="8"/>
  <c r="J139" i="8"/>
  <c r="J138" i="8"/>
  <c r="J137" i="8"/>
  <c r="J131" i="8"/>
  <c r="J130" i="8"/>
  <c r="J129" i="8"/>
  <c r="J128" i="8"/>
  <c r="J127" i="8"/>
  <c r="J126" i="8"/>
  <c r="J125" i="8"/>
  <c r="J119" i="8"/>
  <c r="J118" i="8"/>
  <c r="J117" i="8"/>
  <c r="J116" i="8"/>
  <c r="J115" i="8"/>
  <c r="J114" i="8"/>
  <c r="J113" i="8"/>
  <c r="J107" i="8"/>
  <c r="J106" i="8"/>
  <c r="J105" i="8"/>
  <c r="J104" i="8"/>
  <c r="J103" i="8"/>
  <c r="J102" i="8"/>
  <c r="J101" i="8"/>
  <c r="J95" i="8"/>
  <c r="J94" i="8"/>
  <c r="J93" i="8"/>
  <c r="J92" i="8"/>
  <c r="J91" i="8"/>
  <c r="J90" i="8"/>
  <c r="J89" i="8"/>
  <c r="J83" i="8"/>
  <c r="J82" i="8"/>
  <c r="J81" i="8"/>
  <c r="J80" i="8"/>
  <c r="J79" i="8"/>
  <c r="J78" i="8"/>
  <c r="J77" i="8"/>
  <c r="J71" i="8"/>
  <c r="J70" i="8"/>
  <c r="J69" i="8"/>
  <c r="J68" i="8"/>
  <c r="J67" i="8"/>
  <c r="J66" i="8"/>
  <c r="J65" i="8"/>
  <c r="J59" i="8"/>
  <c r="J58" i="8"/>
  <c r="J57" i="8"/>
  <c r="J56" i="8"/>
  <c r="J55" i="8"/>
  <c r="J54" i="8"/>
  <c r="J53" i="8"/>
  <c r="J47" i="8"/>
  <c r="J46" i="8"/>
  <c r="J45" i="8"/>
  <c r="J44" i="8"/>
  <c r="J43" i="8"/>
  <c r="J42" i="8"/>
  <c r="J41" i="8"/>
  <c r="J35" i="8"/>
  <c r="J34" i="8"/>
  <c r="J33" i="8"/>
  <c r="J32" i="8"/>
  <c r="J31" i="8"/>
  <c r="J30" i="8"/>
  <c r="J29" i="8"/>
  <c r="J23" i="8"/>
  <c r="J22" i="8"/>
  <c r="J21" i="8"/>
  <c r="J20" i="8"/>
  <c r="J19" i="8"/>
  <c r="J18" i="8"/>
  <c r="J17" i="8"/>
  <c r="J11" i="8"/>
  <c r="J10" i="8"/>
  <c r="J9" i="8"/>
  <c r="J8" i="8"/>
  <c r="J7" i="8"/>
  <c r="J6" i="8"/>
  <c r="J5" i="8"/>
  <c r="J181" i="7"/>
  <c r="J180" i="7"/>
  <c r="J179" i="7"/>
  <c r="J178" i="7"/>
  <c r="J177" i="7"/>
  <c r="J176" i="7"/>
  <c r="J175" i="7"/>
  <c r="J174" i="7"/>
  <c r="J173" i="7"/>
  <c r="J167" i="7"/>
  <c r="J166" i="7"/>
  <c r="J165" i="7"/>
  <c r="J164" i="7"/>
  <c r="J163" i="7"/>
  <c r="J162" i="7"/>
  <c r="J161" i="7"/>
  <c r="J160" i="7"/>
  <c r="J159" i="7"/>
  <c r="J153" i="7"/>
  <c r="J152" i="7"/>
  <c r="J151" i="7"/>
  <c r="J150" i="7"/>
  <c r="J149" i="7"/>
  <c r="J148" i="7"/>
  <c r="J147" i="7"/>
  <c r="J146" i="7"/>
  <c r="J145" i="7"/>
  <c r="J139" i="7"/>
  <c r="J138" i="7"/>
  <c r="J137" i="7"/>
  <c r="J136" i="7"/>
  <c r="J135" i="7"/>
  <c r="J134" i="7"/>
  <c r="J133" i="7"/>
  <c r="J132" i="7"/>
  <c r="J131" i="7"/>
  <c r="J125" i="7"/>
  <c r="J124" i="7"/>
  <c r="J123" i="7"/>
  <c r="J122" i="7"/>
  <c r="J121" i="7"/>
  <c r="J120" i="7"/>
  <c r="J119" i="7"/>
  <c r="J118" i="7"/>
  <c r="J117" i="7"/>
  <c r="J111" i="7"/>
  <c r="J110" i="7"/>
  <c r="J109" i="7"/>
  <c r="J108" i="7"/>
  <c r="J107" i="7"/>
  <c r="J106" i="7"/>
  <c r="J105" i="7"/>
  <c r="J104" i="7"/>
  <c r="J103" i="7"/>
  <c r="J97" i="7"/>
  <c r="J96" i="7"/>
  <c r="J95" i="7"/>
  <c r="J94" i="7"/>
  <c r="J93" i="7"/>
  <c r="J92" i="7"/>
  <c r="J91" i="7"/>
  <c r="J90" i="7"/>
  <c r="J89" i="7"/>
  <c r="J83" i="7"/>
  <c r="J82" i="7"/>
  <c r="J81" i="7"/>
  <c r="J80" i="7"/>
  <c r="J79" i="7"/>
  <c r="J78" i="7"/>
  <c r="J77" i="7"/>
  <c r="J76" i="7"/>
  <c r="J75" i="7"/>
  <c r="J69" i="7"/>
  <c r="J68" i="7"/>
  <c r="J67" i="7"/>
  <c r="J66" i="7"/>
  <c r="J65" i="7"/>
  <c r="J64" i="7"/>
  <c r="J63" i="7"/>
  <c r="J62" i="7"/>
  <c r="J61" i="7"/>
  <c r="J55" i="7"/>
  <c r="J54" i="7"/>
  <c r="J53" i="7"/>
  <c r="J52" i="7"/>
  <c r="J51" i="7"/>
  <c r="J50" i="7"/>
  <c r="J49" i="7"/>
  <c r="J48" i="7"/>
  <c r="J47" i="7"/>
  <c r="J41" i="7"/>
  <c r="J40" i="7"/>
  <c r="J39" i="7"/>
  <c r="J38" i="7"/>
  <c r="J37" i="7"/>
  <c r="J36" i="7"/>
  <c r="J35" i="7"/>
  <c r="J34" i="7"/>
  <c r="J33" i="7"/>
  <c r="J27" i="7"/>
  <c r="J26" i="7"/>
  <c r="J25" i="7"/>
  <c r="J24" i="7"/>
  <c r="J23" i="7"/>
  <c r="J22" i="7"/>
  <c r="J21" i="7"/>
  <c r="J20" i="7"/>
  <c r="J19" i="7"/>
  <c r="J13" i="7"/>
  <c r="J12" i="7"/>
  <c r="J11" i="7"/>
  <c r="J10" i="7"/>
  <c r="J9" i="7"/>
  <c r="J8" i="7"/>
  <c r="J7" i="7"/>
  <c r="J6" i="7"/>
  <c r="J5" i="7"/>
  <c r="J116" i="6"/>
  <c r="J115" i="6"/>
  <c r="J114" i="6"/>
  <c r="J113" i="6"/>
  <c r="J107" i="6"/>
  <c r="J106" i="6"/>
  <c r="J105" i="6"/>
  <c r="J104" i="6"/>
  <c r="J98" i="6"/>
  <c r="J97" i="6"/>
  <c r="J96" i="6"/>
  <c r="J95" i="6"/>
  <c r="J89" i="6"/>
  <c r="J88" i="6"/>
  <c r="J87" i="6"/>
  <c r="J86" i="6"/>
  <c r="J80" i="6"/>
  <c r="J79" i="6"/>
  <c r="J78" i="6"/>
  <c r="J77" i="6"/>
  <c r="J71" i="6"/>
  <c r="J70" i="6"/>
  <c r="J69" i="6"/>
  <c r="J68" i="6"/>
  <c r="J62" i="6"/>
  <c r="J61" i="6"/>
  <c r="J60" i="6"/>
  <c r="J59" i="6"/>
  <c r="J53" i="6"/>
  <c r="J52" i="6"/>
  <c r="J51" i="6"/>
  <c r="J50" i="6"/>
  <c r="J44" i="6"/>
  <c r="J43" i="6"/>
  <c r="J42" i="6"/>
  <c r="J41" i="6"/>
  <c r="J35" i="6"/>
  <c r="J34" i="6"/>
  <c r="J33" i="6"/>
  <c r="J32" i="6"/>
  <c r="J26" i="6"/>
  <c r="J25" i="6"/>
  <c r="J24" i="6"/>
  <c r="J23" i="6"/>
  <c r="J17" i="6"/>
  <c r="J16" i="6"/>
  <c r="J15" i="6"/>
  <c r="J14" i="6"/>
  <c r="J6" i="6"/>
  <c r="J7" i="6"/>
  <c r="J8" i="6"/>
  <c r="J5" i="6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5" i="5"/>
  <c r="J103" i="4"/>
  <c r="J102" i="4"/>
  <c r="J101" i="4"/>
  <c r="J95" i="4"/>
  <c r="K95" i="4" s="1"/>
  <c r="J94" i="4"/>
  <c r="K94" i="4" s="1"/>
  <c r="J93" i="4"/>
  <c r="J87" i="4"/>
  <c r="K87" i="4" s="1"/>
  <c r="J86" i="4"/>
  <c r="K86" i="4" s="1"/>
  <c r="J85" i="4"/>
  <c r="J79" i="4"/>
  <c r="J78" i="4"/>
  <c r="J77" i="4"/>
  <c r="J71" i="4"/>
  <c r="J70" i="4"/>
  <c r="J69" i="4"/>
  <c r="J63" i="4"/>
  <c r="J62" i="4"/>
  <c r="K62" i="4" s="1"/>
  <c r="J61" i="4"/>
  <c r="K61" i="4" s="1"/>
  <c r="J55" i="4"/>
  <c r="U55" i="4" s="1"/>
  <c r="J54" i="4"/>
  <c r="U54" i="4" s="1"/>
  <c r="J53" i="4"/>
  <c r="U53" i="4" s="1"/>
  <c r="J47" i="4"/>
  <c r="J46" i="4"/>
  <c r="K46" i="4" s="1"/>
  <c r="J45" i="4"/>
  <c r="K45" i="4" s="1"/>
  <c r="J39" i="4"/>
  <c r="K39" i="4" s="1"/>
  <c r="J38" i="4"/>
  <c r="J37" i="4"/>
  <c r="J31" i="4"/>
  <c r="K31" i="4" s="1"/>
  <c r="J30" i="4"/>
  <c r="J29" i="4"/>
  <c r="J23" i="4"/>
  <c r="K23" i="4" s="1"/>
  <c r="J22" i="4"/>
  <c r="K22" i="4" s="1"/>
  <c r="J21" i="4"/>
  <c r="J15" i="4"/>
  <c r="K15" i="4" s="1"/>
  <c r="J14" i="4"/>
  <c r="K14" i="4" s="1"/>
  <c r="J13" i="4"/>
  <c r="K13" i="4" s="1"/>
  <c r="J6" i="4"/>
  <c r="K6" i="4" s="1"/>
  <c r="J7" i="4"/>
  <c r="K7" i="4" s="1"/>
  <c r="J5" i="4"/>
  <c r="K5" i="4" s="1"/>
  <c r="K102" i="4" l="1"/>
  <c r="U102" i="4"/>
  <c r="K77" i="4"/>
  <c r="U77" i="4"/>
  <c r="K78" i="4"/>
  <c r="U78" i="4"/>
  <c r="K101" i="4"/>
  <c r="U101" i="4"/>
  <c r="O8" i="4"/>
  <c r="K79" i="4"/>
  <c r="U79" i="4"/>
  <c r="K103" i="4"/>
  <c r="U103" i="4"/>
  <c r="O72" i="4"/>
  <c r="K5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5" i="6"/>
  <c r="K8" i="6"/>
  <c r="K7" i="6"/>
  <c r="K6" i="6"/>
  <c r="K14" i="6"/>
  <c r="Q14" i="6"/>
  <c r="K15" i="6"/>
  <c r="Q15" i="6"/>
  <c r="K16" i="6"/>
  <c r="Q16" i="6"/>
  <c r="K17" i="6"/>
  <c r="Q17" i="6"/>
  <c r="K23" i="6"/>
  <c r="K24" i="6"/>
  <c r="K25" i="6"/>
  <c r="K26" i="6"/>
  <c r="K32" i="6"/>
  <c r="K33" i="6"/>
  <c r="K34" i="6"/>
  <c r="K35" i="6"/>
  <c r="K41" i="6"/>
  <c r="K42" i="6"/>
  <c r="K43" i="6"/>
  <c r="K44" i="6"/>
  <c r="K50" i="6"/>
  <c r="K51" i="6"/>
  <c r="K52" i="6"/>
  <c r="K53" i="6"/>
  <c r="K59" i="6"/>
  <c r="K60" i="6"/>
  <c r="K61" i="6"/>
  <c r="K62" i="6"/>
  <c r="K68" i="6"/>
  <c r="K69" i="6"/>
  <c r="K70" i="6"/>
  <c r="K71" i="6"/>
  <c r="K77" i="6"/>
  <c r="K78" i="6"/>
  <c r="K79" i="6"/>
  <c r="K80" i="6"/>
  <c r="K86" i="6"/>
  <c r="K87" i="6"/>
  <c r="K88" i="6"/>
  <c r="K89" i="6"/>
  <c r="K95" i="6"/>
  <c r="K96" i="6"/>
  <c r="K97" i="6"/>
  <c r="K98" i="6"/>
  <c r="K104" i="6"/>
  <c r="K105" i="6"/>
  <c r="K106" i="6"/>
  <c r="K107" i="6"/>
  <c r="K113" i="6"/>
  <c r="K114" i="6"/>
  <c r="K115" i="6"/>
  <c r="K116" i="6"/>
  <c r="K5" i="7"/>
  <c r="K6" i="7"/>
  <c r="K7" i="7"/>
  <c r="K8" i="7"/>
  <c r="K9" i="7"/>
  <c r="K10" i="7"/>
  <c r="K11" i="7"/>
  <c r="K12" i="7"/>
  <c r="K13" i="7"/>
  <c r="Q19" i="7"/>
  <c r="K19" i="7"/>
  <c r="Q20" i="7"/>
  <c r="K20" i="7"/>
  <c r="Q21" i="7"/>
  <c r="K21" i="7"/>
  <c r="Q22" i="7"/>
  <c r="K22" i="7"/>
  <c r="Q23" i="7"/>
  <c r="K23" i="7"/>
  <c r="Q24" i="7"/>
  <c r="K24" i="7"/>
  <c r="Q25" i="7"/>
  <c r="K25" i="7"/>
  <c r="Q26" i="7"/>
  <c r="K26" i="7"/>
  <c r="Q27" i="7"/>
  <c r="K27" i="7"/>
  <c r="K33" i="7"/>
  <c r="K34" i="7"/>
  <c r="K35" i="7"/>
  <c r="K36" i="7"/>
  <c r="K37" i="7"/>
  <c r="K38" i="7"/>
  <c r="K39" i="7"/>
  <c r="K40" i="7"/>
  <c r="K41" i="7"/>
  <c r="Q47" i="7"/>
  <c r="K47" i="7"/>
  <c r="Q48" i="7"/>
  <c r="K48" i="7"/>
  <c r="Q49" i="7"/>
  <c r="K49" i="7"/>
  <c r="Q50" i="7"/>
  <c r="K50" i="7"/>
  <c r="Q51" i="7"/>
  <c r="K51" i="7"/>
  <c r="Q52" i="7"/>
  <c r="K52" i="7"/>
  <c r="Q53" i="7"/>
  <c r="K53" i="7"/>
  <c r="Q54" i="7"/>
  <c r="K54" i="7"/>
  <c r="Q55" i="7"/>
  <c r="K55" i="7"/>
  <c r="K61" i="7"/>
  <c r="K62" i="7"/>
  <c r="K63" i="7"/>
  <c r="K64" i="7"/>
  <c r="K65" i="7"/>
  <c r="K66" i="7"/>
  <c r="K67" i="7"/>
  <c r="K68" i="7"/>
  <c r="K69" i="7"/>
  <c r="K75" i="7"/>
  <c r="K76" i="7"/>
  <c r="K77" i="7"/>
  <c r="K78" i="7"/>
  <c r="K79" i="7"/>
  <c r="K80" i="7"/>
  <c r="K81" i="7"/>
  <c r="K82" i="7"/>
  <c r="K83" i="7"/>
  <c r="K89" i="7"/>
  <c r="K90" i="7"/>
  <c r="K91" i="7"/>
  <c r="K92" i="7"/>
  <c r="K93" i="7"/>
  <c r="K94" i="7"/>
  <c r="K95" i="7"/>
  <c r="K96" i="7"/>
  <c r="K97" i="7"/>
  <c r="K103" i="7"/>
  <c r="K104" i="7"/>
  <c r="K105" i="7"/>
  <c r="K106" i="7"/>
  <c r="K107" i="7"/>
  <c r="K108" i="7"/>
  <c r="K109" i="7"/>
  <c r="K110" i="7"/>
  <c r="K111" i="7"/>
  <c r="K117" i="7"/>
  <c r="K118" i="7"/>
  <c r="K119" i="7"/>
  <c r="K120" i="7"/>
  <c r="K121" i="7"/>
  <c r="K122" i="7"/>
  <c r="K123" i="7"/>
  <c r="K124" i="7"/>
  <c r="K125" i="7"/>
  <c r="K131" i="7"/>
  <c r="K132" i="7"/>
  <c r="K133" i="7"/>
  <c r="K134" i="7"/>
  <c r="K135" i="7"/>
  <c r="K136" i="7"/>
  <c r="K137" i="7"/>
  <c r="K138" i="7"/>
  <c r="K139" i="7"/>
  <c r="K145" i="7"/>
  <c r="K146" i="7"/>
  <c r="K147" i="7"/>
  <c r="K148" i="7"/>
  <c r="K149" i="7"/>
  <c r="K150" i="7"/>
  <c r="K151" i="7"/>
  <c r="K152" i="7"/>
  <c r="K153" i="7"/>
  <c r="K159" i="7"/>
  <c r="K160" i="7"/>
  <c r="K161" i="7"/>
  <c r="K162" i="7"/>
  <c r="K163" i="7"/>
  <c r="K164" i="7"/>
  <c r="K165" i="7"/>
  <c r="K166" i="7"/>
  <c r="K167" i="7"/>
  <c r="K173" i="7"/>
  <c r="K174" i="7"/>
  <c r="K175" i="7"/>
  <c r="K176" i="7"/>
  <c r="K177" i="7"/>
  <c r="K178" i="7"/>
  <c r="K179" i="7"/>
  <c r="K180" i="7"/>
  <c r="K181" i="7"/>
  <c r="K5" i="8"/>
  <c r="K6" i="8"/>
  <c r="K7" i="8"/>
  <c r="K8" i="8"/>
  <c r="K9" i="8"/>
  <c r="K10" i="8"/>
  <c r="K11" i="8"/>
  <c r="Q17" i="8"/>
  <c r="K17" i="8"/>
  <c r="Q18" i="8"/>
  <c r="K18" i="8"/>
  <c r="Q19" i="8"/>
  <c r="K19" i="8"/>
  <c r="Q20" i="8"/>
  <c r="K20" i="8"/>
  <c r="Q21" i="8"/>
  <c r="K21" i="8"/>
  <c r="Q22" i="8"/>
  <c r="K22" i="8"/>
  <c r="Q23" i="8"/>
  <c r="K23" i="8"/>
  <c r="K29" i="8"/>
  <c r="K30" i="8"/>
  <c r="K31" i="8"/>
  <c r="K32" i="8"/>
  <c r="K33" i="8"/>
  <c r="K34" i="8"/>
  <c r="K35" i="8"/>
  <c r="Q41" i="8"/>
  <c r="K41" i="8"/>
  <c r="Q42" i="8"/>
  <c r="K42" i="8"/>
  <c r="Q43" i="8"/>
  <c r="K43" i="8"/>
  <c r="Q44" i="8"/>
  <c r="K44" i="8"/>
  <c r="Q45" i="8"/>
  <c r="K45" i="8"/>
  <c r="Q46" i="8"/>
  <c r="K46" i="8"/>
  <c r="Q47" i="8"/>
  <c r="K47" i="8"/>
  <c r="K53" i="8"/>
  <c r="K54" i="8"/>
  <c r="K55" i="8"/>
  <c r="K56" i="8"/>
  <c r="K57" i="8"/>
  <c r="K58" i="8"/>
  <c r="K59" i="8"/>
  <c r="K65" i="8"/>
  <c r="K66" i="8"/>
  <c r="K67" i="8"/>
  <c r="K68" i="8"/>
  <c r="K69" i="8"/>
  <c r="K70" i="8"/>
  <c r="K71" i="8"/>
  <c r="K77" i="8"/>
  <c r="K78" i="8"/>
  <c r="K79" i="8"/>
  <c r="K80" i="8"/>
  <c r="K81" i="8"/>
  <c r="K82" i="8"/>
  <c r="K83" i="8"/>
  <c r="K89" i="8"/>
  <c r="K90" i="8"/>
  <c r="K91" i="8"/>
  <c r="K92" i="8"/>
  <c r="K93" i="8"/>
  <c r="K94" i="8"/>
  <c r="K95" i="8"/>
  <c r="K101" i="8"/>
  <c r="K102" i="8"/>
  <c r="K103" i="8"/>
  <c r="K104" i="8"/>
  <c r="K105" i="8"/>
  <c r="K106" i="8"/>
  <c r="K107" i="8"/>
  <c r="K113" i="8"/>
  <c r="K114" i="8"/>
  <c r="K115" i="8"/>
  <c r="K116" i="8"/>
  <c r="K117" i="8"/>
  <c r="K118" i="8"/>
  <c r="K119" i="8"/>
  <c r="K125" i="8"/>
  <c r="K126" i="8"/>
  <c r="K127" i="8"/>
  <c r="K128" i="8"/>
  <c r="K129" i="8"/>
  <c r="K130" i="8"/>
  <c r="K131" i="8"/>
  <c r="K137" i="8"/>
  <c r="K138" i="8"/>
  <c r="K139" i="8"/>
  <c r="K140" i="8"/>
  <c r="K141" i="8"/>
  <c r="K142" i="8"/>
  <c r="K143" i="8"/>
  <c r="K149" i="8"/>
  <c r="K150" i="8"/>
  <c r="K151" i="8"/>
  <c r="K152" i="8"/>
  <c r="K153" i="8"/>
  <c r="K154" i="8"/>
  <c r="K155" i="8"/>
  <c r="K5" i="9"/>
  <c r="K6" i="9"/>
  <c r="K12" i="9"/>
  <c r="K13" i="9"/>
  <c r="K19" i="9"/>
  <c r="K20" i="9"/>
  <c r="Q26" i="9"/>
  <c r="K26" i="9"/>
  <c r="Q27" i="9"/>
  <c r="K27" i="9"/>
  <c r="K33" i="9"/>
  <c r="K34" i="9"/>
  <c r="K40" i="9"/>
  <c r="K41" i="9"/>
  <c r="K47" i="9"/>
  <c r="K48" i="9"/>
  <c r="K54" i="9"/>
  <c r="K55" i="9"/>
  <c r="K61" i="9"/>
  <c r="K62" i="9"/>
  <c r="K68" i="9"/>
  <c r="K69" i="9"/>
  <c r="K75" i="9"/>
  <c r="K76" i="9"/>
  <c r="K82" i="9"/>
  <c r="K83" i="9"/>
  <c r="K89" i="9"/>
  <c r="K90" i="9"/>
  <c r="K5" i="10"/>
  <c r="K6" i="10"/>
  <c r="K7" i="10"/>
  <c r="K8" i="10"/>
  <c r="K9" i="10"/>
  <c r="K15" i="10"/>
  <c r="K16" i="10"/>
  <c r="K17" i="10"/>
  <c r="K18" i="10"/>
  <c r="K19" i="10"/>
  <c r="K25" i="10"/>
  <c r="K26" i="10"/>
  <c r="K27" i="10"/>
  <c r="K28" i="10"/>
  <c r="K29" i="10"/>
  <c r="K35" i="10"/>
  <c r="K36" i="10"/>
  <c r="K37" i="10"/>
  <c r="K38" i="10"/>
  <c r="K39" i="10"/>
  <c r="K45" i="10"/>
  <c r="K46" i="10"/>
  <c r="K47" i="10"/>
  <c r="K48" i="10"/>
  <c r="K49" i="10"/>
  <c r="K55" i="10"/>
  <c r="K56" i="10"/>
  <c r="K57" i="10"/>
  <c r="K58" i="10"/>
  <c r="K59" i="10"/>
  <c r="K65" i="10"/>
  <c r="K66" i="10"/>
  <c r="K67" i="10"/>
  <c r="K68" i="10"/>
  <c r="K69" i="10"/>
  <c r="K75" i="10"/>
  <c r="K76" i="10"/>
  <c r="K77" i="10"/>
  <c r="K78" i="10"/>
  <c r="K79" i="10"/>
  <c r="K85" i="10"/>
  <c r="K86" i="10"/>
  <c r="K87" i="10"/>
  <c r="K88" i="10"/>
  <c r="K89" i="10"/>
  <c r="K95" i="10"/>
  <c r="K96" i="10"/>
  <c r="K97" i="10"/>
  <c r="K98" i="10"/>
  <c r="K99" i="10"/>
  <c r="K105" i="10"/>
  <c r="K106" i="10"/>
  <c r="K107" i="10"/>
  <c r="K108" i="10"/>
  <c r="K109" i="10"/>
  <c r="K115" i="10"/>
  <c r="K116" i="10"/>
  <c r="K117" i="10"/>
  <c r="K118" i="10"/>
  <c r="K119" i="10"/>
  <c r="K125" i="10"/>
  <c r="K126" i="10"/>
  <c r="K127" i="10"/>
  <c r="K128" i="10"/>
  <c r="K129" i="10"/>
  <c r="K5" i="11"/>
  <c r="K6" i="11"/>
  <c r="K7" i="11"/>
  <c r="K13" i="11"/>
  <c r="K14" i="11"/>
  <c r="K15" i="11"/>
  <c r="K21" i="11"/>
  <c r="K22" i="11"/>
  <c r="K23" i="11"/>
  <c r="Q29" i="11"/>
  <c r="K29" i="11"/>
  <c r="Q30" i="11"/>
  <c r="K30" i="11"/>
  <c r="Q31" i="11"/>
  <c r="K31" i="11"/>
  <c r="K37" i="11"/>
  <c r="K38" i="11"/>
  <c r="K39" i="11"/>
  <c r="K45" i="11"/>
  <c r="K46" i="11"/>
  <c r="K47" i="11"/>
  <c r="K53" i="11"/>
  <c r="K54" i="11"/>
  <c r="K55" i="11"/>
  <c r="K61" i="11"/>
  <c r="K62" i="11"/>
  <c r="K63" i="11"/>
  <c r="K69" i="11"/>
  <c r="K70" i="11"/>
  <c r="K71" i="11"/>
  <c r="K77" i="11"/>
  <c r="K78" i="11"/>
  <c r="K79" i="11"/>
  <c r="K85" i="11"/>
  <c r="K86" i="11"/>
  <c r="K87" i="11"/>
  <c r="K93" i="11"/>
  <c r="K94" i="11"/>
  <c r="K95" i="11"/>
  <c r="K101" i="11"/>
  <c r="K102" i="11"/>
  <c r="K103" i="11"/>
  <c r="K5" i="13"/>
  <c r="K6" i="13"/>
  <c r="K7" i="13"/>
  <c r="K13" i="13"/>
  <c r="K14" i="13"/>
  <c r="K15" i="13"/>
  <c r="K21" i="13"/>
  <c r="K22" i="13"/>
  <c r="K23" i="13"/>
  <c r="K29" i="13"/>
  <c r="K30" i="13"/>
  <c r="K31" i="13"/>
  <c r="K37" i="13"/>
  <c r="K38" i="13"/>
  <c r="K39" i="13"/>
  <c r="K45" i="13"/>
  <c r="K46" i="13"/>
  <c r="K47" i="13"/>
  <c r="K53" i="13"/>
  <c r="K54" i="13"/>
  <c r="K55" i="13"/>
  <c r="K61" i="13"/>
  <c r="K62" i="13"/>
  <c r="K63" i="13"/>
  <c r="K69" i="13"/>
  <c r="K70" i="13"/>
  <c r="K71" i="13"/>
  <c r="K77" i="13"/>
  <c r="K78" i="13"/>
  <c r="K79" i="13"/>
  <c r="K85" i="13"/>
  <c r="K86" i="13"/>
  <c r="K87" i="13"/>
  <c r="K93" i="13"/>
  <c r="K94" i="13"/>
  <c r="K95" i="13"/>
  <c r="K101" i="13"/>
  <c r="K102" i="13"/>
  <c r="K103" i="13"/>
  <c r="O40" i="4"/>
  <c r="O104" i="4"/>
  <c r="O48" i="4"/>
  <c r="K21" i="4"/>
  <c r="K70" i="4"/>
  <c r="O64" i="4"/>
  <c r="K53" i="4"/>
  <c r="K55" i="4"/>
  <c r="K29" i="4"/>
  <c r="K47" i="4"/>
  <c r="O24" i="4"/>
  <c r="O88" i="4"/>
  <c r="K71" i="4"/>
  <c r="K30" i="4"/>
  <c r="K54" i="4"/>
  <c r="K85" i="4"/>
  <c r="O32" i="4"/>
  <c r="O96" i="4"/>
  <c r="K37" i="4"/>
  <c r="K69" i="4"/>
  <c r="K38" i="4"/>
  <c r="K63" i="4"/>
  <c r="K93" i="4"/>
  <c r="O56" i="4"/>
  <c r="O27" i="5"/>
  <c r="O243" i="5"/>
  <c r="O189" i="5"/>
  <c r="O216" i="5"/>
  <c r="O54" i="5"/>
  <c r="O270" i="5"/>
  <c r="O81" i="5"/>
  <c r="O297" i="5"/>
  <c r="O108" i="5"/>
  <c r="O324" i="5"/>
  <c r="O135" i="5"/>
  <c r="O162" i="5"/>
  <c r="O115" i="3"/>
  <c r="O5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L418" i="3" l="1"/>
  <c r="O418" i="3" s="1"/>
  <c r="L383" i="3"/>
  <c r="O383" i="3" s="1"/>
  <c r="L351" i="3"/>
  <c r="O351" i="3" s="1"/>
  <c r="L319" i="3"/>
  <c r="O319" i="3" s="1"/>
  <c r="L287" i="3"/>
  <c r="O287" i="3" s="1"/>
  <c r="L255" i="3"/>
  <c r="O255" i="3" s="1"/>
  <c r="L223" i="3"/>
  <c r="O223" i="3" s="1"/>
  <c r="L191" i="3"/>
  <c r="O191" i="3" s="1"/>
  <c r="L159" i="3"/>
  <c r="O159" i="3" s="1"/>
  <c r="L127" i="3"/>
  <c r="O127" i="3" s="1"/>
  <c r="L95" i="3"/>
  <c r="O95" i="3" s="1"/>
  <c r="L63" i="3"/>
  <c r="O63" i="3" s="1"/>
  <c r="L31" i="3"/>
  <c r="O31" i="3" s="1"/>
  <c r="L417" i="3"/>
  <c r="O417" i="3" s="1"/>
  <c r="L382" i="3"/>
  <c r="O382" i="3" s="1"/>
  <c r="L350" i="3"/>
  <c r="O350" i="3" s="1"/>
  <c r="L318" i="3"/>
  <c r="O318" i="3" s="1"/>
  <c r="L286" i="3"/>
  <c r="O286" i="3" s="1"/>
  <c r="L254" i="3"/>
  <c r="O254" i="3" s="1"/>
  <c r="L222" i="3"/>
  <c r="O222" i="3" s="1"/>
  <c r="L190" i="3"/>
  <c r="O190" i="3" s="1"/>
  <c r="L158" i="3"/>
  <c r="O158" i="3" s="1"/>
  <c r="L126" i="3"/>
  <c r="O126" i="3" s="1"/>
  <c r="L94" i="3"/>
  <c r="O94" i="3" s="1"/>
  <c r="L62" i="3"/>
  <c r="O62" i="3" s="1"/>
  <c r="L30" i="3"/>
  <c r="O30" i="3" s="1"/>
  <c r="L416" i="3"/>
  <c r="O416" i="3" s="1"/>
  <c r="L381" i="3"/>
  <c r="O381" i="3" s="1"/>
  <c r="L349" i="3"/>
  <c r="O349" i="3" s="1"/>
  <c r="L317" i="3"/>
  <c r="O317" i="3" s="1"/>
  <c r="L285" i="3"/>
  <c r="O285" i="3" s="1"/>
  <c r="L253" i="3"/>
  <c r="O253" i="3" s="1"/>
  <c r="L221" i="3"/>
  <c r="O221" i="3" s="1"/>
  <c r="L189" i="3"/>
  <c r="O189" i="3" s="1"/>
  <c r="L157" i="3"/>
  <c r="O157" i="3" s="1"/>
  <c r="L125" i="3"/>
  <c r="O125" i="3" s="1"/>
  <c r="L93" i="3"/>
  <c r="O93" i="3" s="1"/>
  <c r="L61" i="3"/>
  <c r="O61" i="3" s="1"/>
  <c r="L29" i="3"/>
  <c r="O29" i="3" s="1"/>
  <c r="L415" i="3"/>
  <c r="O415" i="3" s="1"/>
  <c r="L380" i="3"/>
  <c r="O380" i="3" s="1"/>
  <c r="L348" i="3"/>
  <c r="O348" i="3" s="1"/>
  <c r="L316" i="3"/>
  <c r="O316" i="3" s="1"/>
  <c r="L284" i="3"/>
  <c r="O284" i="3" s="1"/>
  <c r="L252" i="3"/>
  <c r="O252" i="3" s="1"/>
  <c r="L220" i="3"/>
  <c r="O220" i="3" s="1"/>
  <c r="L188" i="3"/>
  <c r="O188" i="3" s="1"/>
  <c r="L156" i="3"/>
  <c r="O156" i="3" s="1"/>
  <c r="L124" i="3"/>
  <c r="O124" i="3" s="1"/>
  <c r="L92" i="3"/>
  <c r="O92" i="3" s="1"/>
  <c r="L60" i="3"/>
  <c r="O60" i="3" s="1"/>
  <c r="L28" i="3"/>
  <c r="O28" i="3" s="1"/>
  <c r="L414" i="3"/>
  <c r="O414" i="3" s="1"/>
  <c r="L379" i="3"/>
  <c r="O379" i="3" s="1"/>
  <c r="L347" i="3"/>
  <c r="O347" i="3" s="1"/>
  <c r="L315" i="3"/>
  <c r="O315" i="3" s="1"/>
  <c r="L283" i="3"/>
  <c r="O283" i="3" s="1"/>
  <c r="L251" i="3"/>
  <c r="O251" i="3" s="1"/>
  <c r="L219" i="3"/>
  <c r="O219" i="3" s="1"/>
  <c r="L187" i="3"/>
  <c r="O187" i="3" s="1"/>
  <c r="L155" i="3"/>
  <c r="O155" i="3" s="1"/>
  <c r="L123" i="3"/>
  <c r="O123" i="3" s="1"/>
  <c r="L91" i="3"/>
  <c r="O91" i="3" s="1"/>
  <c r="L59" i="3"/>
  <c r="O59" i="3" s="1"/>
  <c r="L27" i="3"/>
  <c r="O27" i="3" s="1"/>
  <c r="L413" i="3"/>
  <c r="O413" i="3" s="1"/>
  <c r="L378" i="3"/>
  <c r="O378" i="3" s="1"/>
  <c r="L346" i="3"/>
  <c r="O346" i="3" s="1"/>
  <c r="L314" i="3"/>
  <c r="O314" i="3" s="1"/>
  <c r="L282" i="3"/>
  <c r="O282" i="3" s="1"/>
  <c r="L250" i="3"/>
  <c r="O250" i="3" s="1"/>
  <c r="L218" i="3"/>
  <c r="O218" i="3" s="1"/>
  <c r="L186" i="3"/>
  <c r="O186" i="3" s="1"/>
  <c r="L154" i="3"/>
  <c r="O154" i="3" s="1"/>
  <c r="L122" i="3"/>
  <c r="O122" i="3" s="1"/>
  <c r="L90" i="3"/>
  <c r="O90" i="3" s="1"/>
  <c r="L58" i="3"/>
  <c r="O58" i="3" s="1"/>
  <c r="L26" i="3"/>
  <c r="O26" i="3" s="1"/>
  <c r="L412" i="3"/>
  <c r="O412" i="3" s="1"/>
  <c r="L377" i="3"/>
  <c r="O377" i="3" s="1"/>
  <c r="L345" i="3"/>
  <c r="O345" i="3" s="1"/>
  <c r="L313" i="3"/>
  <c r="O313" i="3" s="1"/>
  <c r="L281" i="3"/>
  <c r="O281" i="3" s="1"/>
  <c r="L249" i="3"/>
  <c r="O249" i="3" s="1"/>
  <c r="L217" i="3"/>
  <c r="O217" i="3" s="1"/>
  <c r="L185" i="3"/>
  <c r="O185" i="3" s="1"/>
  <c r="L153" i="3"/>
  <c r="O153" i="3" s="1"/>
  <c r="L121" i="3"/>
  <c r="O121" i="3" s="1"/>
  <c r="L89" i="3"/>
  <c r="O89" i="3" s="1"/>
  <c r="L57" i="3"/>
  <c r="O57" i="3" s="1"/>
  <c r="L25" i="3"/>
  <c r="O25" i="3" s="1"/>
  <c r="L411" i="3"/>
  <c r="O411" i="3" s="1"/>
  <c r="L376" i="3"/>
  <c r="O376" i="3" s="1"/>
  <c r="L344" i="3"/>
  <c r="O344" i="3" s="1"/>
  <c r="L312" i="3"/>
  <c r="O312" i="3" s="1"/>
  <c r="L280" i="3"/>
  <c r="O280" i="3" s="1"/>
  <c r="L248" i="3"/>
  <c r="O248" i="3" s="1"/>
  <c r="L216" i="3"/>
  <c r="O216" i="3" s="1"/>
  <c r="L184" i="3"/>
  <c r="O184" i="3" s="1"/>
  <c r="L152" i="3"/>
  <c r="O152" i="3" s="1"/>
  <c r="L120" i="3"/>
  <c r="O120" i="3" s="1"/>
  <c r="L88" i="3"/>
  <c r="O88" i="3" s="1"/>
  <c r="L56" i="3"/>
  <c r="O56" i="3" s="1"/>
  <c r="L24" i="3"/>
  <c r="O24" i="3" s="1"/>
  <c r="L410" i="3"/>
  <c r="O410" i="3" s="1"/>
  <c r="L375" i="3"/>
  <c r="O375" i="3" s="1"/>
  <c r="L343" i="3"/>
  <c r="O343" i="3" s="1"/>
  <c r="L311" i="3"/>
  <c r="O311" i="3" s="1"/>
  <c r="L279" i="3"/>
  <c r="O279" i="3" s="1"/>
  <c r="L247" i="3"/>
  <c r="O247" i="3" s="1"/>
  <c r="L215" i="3"/>
  <c r="O215" i="3" s="1"/>
  <c r="L183" i="3"/>
  <c r="O183" i="3" s="1"/>
  <c r="L151" i="3"/>
  <c r="O151" i="3" s="1"/>
  <c r="L119" i="3"/>
  <c r="O119" i="3" s="1"/>
  <c r="L87" i="3"/>
  <c r="O87" i="3" s="1"/>
  <c r="L55" i="3"/>
  <c r="O55" i="3" s="1"/>
  <c r="L23" i="3"/>
  <c r="O23" i="3" s="1"/>
  <c r="L409" i="3"/>
  <c r="O409" i="3" s="1"/>
  <c r="L374" i="3"/>
  <c r="O374" i="3" s="1"/>
  <c r="L342" i="3"/>
  <c r="O342" i="3" s="1"/>
  <c r="L310" i="3"/>
  <c r="O310" i="3" s="1"/>
  <c r="L278" i="3"/>
  <c r="O278" i="3" s="1"/>
  <c r="L246" i="3"/>
  <c r="O246" i="3" s="1"/>
  <c r="L214" i="3"/>
  <c r="O214" i="3" s="1"/>
  <c r="L182" i="3"/>
  <c r="O182" i="3" s="1"/>
  <c r="L150" i="3"/>
  <c r="O150" i="3" s="1"/>
  <c r="L118" i="3"/>
  <c r="O118" i="3" s="1"/>
  <c r="L86" i="3"/>
  <c r="O86" i="3" s="1"/>
  <c r="L54" i="3"/>
  <c r="O54" i="3" s="1"/>
  <c r="L22" i="3"/>
  <c r="O22" i="3" s="1"/>
  <c r="L408" i="3"/>
  <c r="O408" i="3" s="1"/>
  <c r="L373" i="3"/>
  <c r="O373" i="3" s="1"/>
  <c r="L341" i="3"/>
  <c r="O341" i="3" s="1"/>
  <c r="L309" i="3"/>
  <c r="O309" i="3" s="1"/>
  <c r="L277" i="3"/>
  <c r="O277" i="3" s="1"/>
  <c r="L245" i="3"/>
  <c r="O245" i="3" s="1"/>
  <c r="L213" i="3"/>
  <c r="O213" i="3" s="1"/>
  <c r="L181" i="3"/>
  <c r="O181" i="3" s="1"/>
  <c r="L149" i="3"/>
  <c r="O149" i="3" s="1"/>
  <c r="L117" i="3"/>
  <c r="O117" i="3" s="1"/>
  <c r="L85" i="3"/>
  <c r="O85" i="3" s="1"/>
  <c r="L53" i="3"/>
  <c r="O53" i="3" s="1"/>
  <c r="L21" i="3"/>
  <c r="O21" i="3" s="1"/>
  <c r="L407" i="3"/>
  <c r="O407" i="3" s="1"/>
  <c r="L372" i="3"/>
  <c r="O372" i="3" s="1"/>
  <c r="L340" i="3"/>
  <c r="O340" i="3" s="1"/>
  <c r="L308" i="3"/>
  <c r="O308" i="3" s="1"/>
  <c r="L276" i="3"/>
  <c r="O276" i="3" s="1"/>
  <c r="L244" i="3"/>
  <c r="O244" i="3" s="1"/>
  <c r="L212" i="3"/>
  <c r="O212" i="3" s="1"/>
  <c r="L180" i="3"/>
  <c r="O180" i="3" s="1"/>
  <c r="L148" i="3"/>
  <c r="O148" i="3" s="1"/>
  <c r="L116" i="3"/>
  <c r="O116" i="3" s="1"/>
  <c r="L84" i="3"/>
  <c r="O84" i="3" s="1"/>
  <c r="L52" i="3"/>
  <c r="O52" i="3" s="1"/>
  <c r="L20" i="3"/>
  <c r="O20" i="3" s="1"/>
  <c r="L406" i="3"/>
  <c r="O406" i="3" s="1"/>
  <c r="L371" i="3"/>
  <c r="O371" i="3" s="1"/>
  <c r="L339" i="3"/>
  <c r="O339" i="3" s="1"/>
  <c r="L307" i="3"/>
  <c r="O307" i="3" s="1"/>
  <c r="L275" i="3"/>
  <c r="O275" i="3" s="1"/>
  <c r="L243" i="3"/>
  <c r="O243" i="3" s="1"/>
  <c r="L211" i="3"/>
  <c r="O211" i="3" s="1"/>
  <c r="L179" i="3"/>
  <c r="O179" i="3" s="1"/>
  <c r="L147" i="3"/>
  <c r="O147" i="3" s="1"/>
  <c r="L83" i="3"/>
  <c r="O83" i="3" s="1"/>
  <c r="L51" i="3"/>
  <c r="O51" i="3" s="1"/>
  <c r="L19" i="3"/>
  <c r="O19" i="3" s="1"/>
  <c r="L405" i="3"/>
  <c r="O405" i="3" s="1"/>
  <c r="L370" i="3"/>
  <c r="O370" i="3" s="1"/>
  <c r="L338" i="3"/>
  <c r="O338" i="3" s="1"/>
  <c r="L306" i="3"/>
  <c r="O306" i="3" s="1"/>
  <c r="L274" i="3"/>
  <c r="O274" i="3" s="1"/>
  <c r="L242" i="3"/>
  <c r="O242" i="3" s="1"/>
  <c r="L210" i="3"/>
  <c r="O210" i="3" s="1"/>
  <c r="L178" i="3"/>
  <c r="O178" i="3" s="1"/>
  <c r="L146" i="3"/>
  <c r="O146" i="3" s="1"/>
  <c r="L114" i="3"/>
  <c r="O114" i="3" s="1"/>
  <c r="L82" i="3"/>
  <c r="O82" i="3" s="1"/>
  <c r="L50" i="3"/>
  <c r="O50" i="3" s="1"/>
  <c r="L18" i="3"/>
  <c r="O18" i="3" s="1"/>
  <c r="L404" i="3"/>
  <c r="O404" i="3" s="1"/>
  <c r="L369" i="3"/>
  <c r="O369" i="3" s="1"/>
  <c r="L337" i="3"/>
  <c r="O337" i="3" s="1"/>
  <c r="L305" i="3"/>
  <c r="O305" i="3" s="1"/>
  <c r="L273" i="3"/>
  <c r="O273" i="3" s="1"/>
  <c r="L241" i="3"/>
  <c r="O241" i="3" s="1"/>
  <c r="L209" i="3"/>
  <c r="O209" i="3" s="1"/>
  <c r="L177" i="3"/>
  <c r="O177" i="3" s="1"/>
  <c r="L145" i="3"/>
  <c r="O145" i="3" s="1"/>
  <c r="L113" i="3"/>
  <c r="O113" i="3" s="1"/>
  <c r="L81" i="3"/>
  <c r="O81" i="3" s="1"/>
  <c r="L49" i="3"/>
  <c r="O49" i="3" s="1"/>
  <c r="L17" i="3"/>
  <c r="O17" i="3" s="1"/>
  <c r="L403" i="3"/>
  <c r="O403" i="3" s="1"/>
  <c r="L368" i="3"/>
  <c r="O368" i="3" s="1"/>
  <c r="L336" i="3"/>
  <c r="O336" i="3" s="1"/>
  <c r="L304" i="3"/>
  <c r="O304" i="3" s="1"/>
  <c r="L272" i="3"/>
  <c r="O272" i="3" s="1"/>
  <c r="L240" i="3"/>
  <c r="O240" i="3" s="1"/>
  <c r="L208" i="3"/>
  <c r="O208" i="3" s="1"/>
  <c r="L176" i="3"/>
  <c r="O176" i="3" s="1"/>
  <c r="L144" i="3"/>
  <c r="O144" i="3" s="1"/>
  <c r="L112" i="3"/>
  <c r="O112" i="3" s="1"/>
  <c r="L80" i="3"/>
  <c r="O80" i="3" s="1"/>
  <c r="L48" i="3"/>
  <c r="O48" i="3" s="1"/>
  <c r="L16" i="3"/>
  <c r="O16" i="3" s="1"/>
  <c r="L402" i="3"/>
  <c r="O402" i="3" s="1"/>
  <c r="L367" i="3"/>
  <c r="O367" i="3" s="1"/>
  <c r="L335" i="3"/>
  <c r="O335" i="3" s="1"/>
  <c r="L303" i="3"/>
  <c r="O303" i="3" s="1"/>
  <c r="L271" i="3"/>
  <c r="O271" i="3" s="1"/>
  <c r="L239" i="3"/>
  <c r="O239" i="3" s="1"/>
  <c r="L207" i="3"/>
  <c r="O207" i="3" s="1"/>
  <c r="L175" i="3"/>
  <c r="O175" i="3" s="1"/>
  <c r="L143" i="3"/>
  <c r="O143" i="3" s="1"/>
  <c r="L111" i="3"/>
  <c r="O111" i="3" s="1"/>
  <c r="L79" i="3"/>
  <c r="O79" i="3" s="1"/>
  <c r="L47" i="3"/>
  <c r="O47" i="3" s="1"/>
  <c r="L15" i="3"/>
  <c r="O15" i="3" s="1"/>
  <c r="L401" i="3"/>
  <c r="O401" i="3" s="1"/>
  <c r="L366" i="3"/>
  <c r="O366" i="3" s="1"/>
  <c r="L334" i="3"/>
  <c r="O334" i="3" s="1"/>
  <c r="L302" i="3"/>
  <c r="O302" i="3" s="1"/>
  <c r="L270" i="3"/>
  <c r="O270" i="3" s="1"/>
  <c r="L238" i="3"/>
  <c r="O238" i="3" s="1"/>
  <c r="L206" i="3"/>
  <c r="O206" i="3" s="1"/>
  <c r="L174" i="3"/>
  <c r="O174" i="3" s="1"/>
  <c r="L142" i="3"/>
  <c r="O142" i="3" s="1"/>
  <c r="L110" i="3"/>
  <c r="O110" i="3" s="1"/>
  <c r="L78" i="3"/>
  <c r="O78" i="3" s="1"/>
  <c r="L46" i="3"/>
  <c r="O46" i="3" s="1"/>
  <c r="L14" i="3"/>
  <c r="O14" i="3" s="1"/>
  <c r="L400" i="3"/>
  <c r="O400" i="3" s="1"/>
  <c r="L365" i="3"/>
  <c r="O365" i="3" s="1"/>
  <c r="L333" i="3"/>
  <c r="O333" i="3" s="1"/>
  <c r="L301" i="3"/>
  <c r="O301" i="3" s="1"/>
  <c r="L269" i="3"/>
  <c r="O269" i="3" s="1"/>
  <c r="L237" i="3"/>
  <c r="O237" i="3" s="1"/>
  <c r="L205" i="3"/>
  <c r="O205" i="3" s="1"/>
  <c r="L173" i="3"/>
  <c r="O173" i="3" s="1"/>
  <c r="L141" i="3"/>
  <c r="O141" i="3" s="1"/>
  <c r="L109" i="3"/>
  <c r="O109" i="3" s="1"/>
  <c r="L77" i="3"/>
  <c r="O77" i="3" s="1"/>
  <c r="L45" i="3"/>
  <c r="O45" i="3" s="1"/>
  <c r="L13" i="3"/>
  <c r="O13" i="3" s="1"/>
  <c r="L399" i="3"/>
  <c r="O399" i="3" s="1"/>
  <c r="L364" i="3"/>
  <c r="O364" i="3" s="1"/>
  <c r="L332" i="3"/>
  <c r="O332" i="3" s="1"/>
  <c r="L300" i="3"/>
  <c r="O300" i="3" s="1"/>
  <c r="L268" i="3"/>
  <c r="O268" i="3" s="1"/>
  <c r="L236" i="3"/>
  <c r="O236" i="3" s="1"/>
  <c r="L204" i="3"/>
  <c r="O204" i="3" s="1"/>
  <c r="L172" i="3"/>
  <c r="O172" i="3" s="1"/>
  <c r="L140" i="3"/>
  <c r="O140" i="3" s="1"/>
  <c r="L108" i="3"/>
  <c r="O108" i="3" s="1"/>
  <c r="L76" i="3"/>
  <c r="O76" i="3" s="1"/>
  <c r="L44" i="3"/>
  <c r="O44" i="3" s="1"/>
  <c r="L12" i="3"/>
  <c r="O12" i="3" s="1"/>
  <c r="L398" i="3"/>
  <c r="O398" i="3" s="1"/>
  <c r="L363" i="3"/>
  <c r="O363" i="3" s="1"/>
  <c r="L331" i="3"/>
  <c r="O331" i="3" s="1"/>
  <c r="L299" i="3"/>
  <c r="O299" i="3" s="1"/>
  <c r="L267" i="3"/>
  <c r="O267" i="3" s="1"/>
  <c r="L235" i="3"/>
  <c r="O235" i="3" s="1"/>
  <c r="L203" i="3"/>
  <c r="O203" i="3" s="1"/>
  <c r="L171" i="3"/>
  <c r="O171" i="3" s="1"/>
  <c r="L139" i="3"/>
  <c r="O139" i="3" s="1"/>
  <c r="L107" i="3"/>
  <c r="O107" i="3" s="1"/>
  <c r="L75" i="3"/>
  <c r="O75" i="3" s="1"/>
  <c r="L43" i="3"/>
  <c r="O43" i="3" s="1"/>
  <c r="L11" i="3"/>
  <c r="O11" i="3" s="1"/>
  <c r="L397" i="3"/>
  <c r="O397" i="3" s="1"/>
  <c r="L362" i="3"/>
  <c r="O362" i="3" s="1"/>
  <c r="L330" i="3"/>
  <c r="O330" i="3" s="1"/>
  <c r="L298" i="3"/>
  <c r="O298" i="3" s="1"/>
  <c r="L266" i="3"/>
  <c r="O266" i="3" s="1"/>
  <c r="L234" i="3"/>
  <c r="O234" i="3" s="1"/>
  <c r="L202" i="3"/>
  <c r="O202" i="3" s="1"/>
  <c r="L170" i="3"/>
  <c r="O170" i="3" s="1"/>
  <c r="L138" i="3"/>
  <c r="O138" i="3" s="1"/>
  <c r="L106" i="3"/>
  <c r="O106" i="3" s="1"/>
  <c r="L74" i="3"/>
  <c r="O74" i="3" s="1"/>
  <c r="L42" i="3"/>
  <c r="O42" i="3" s="1"/>
  <c r="L10" i="3"/>
  <c r="O10" i="3" s="1"/>
  <c r="L396" i="3"/>
  <c r="O396" i="3" s="1"/>
  <c r="L361" i="3"/>
  <c r="O361" i="3" s="1"/>
  <c r="L329" i="3"/>
  <c r="O329" i="3" s="1"/>
  <c r="L297" i="3"/>
  <c r="O297" i="3" s="1"/>
  <c r="L265" i="3"/>
  <c r="O265" i="3" s="1"/>
  <c r="L233" i="3"/>
  <c r="O233" i="3" s="1"/>
  <c r="L201" i="3"/>
  <c r="O201" i="3" s="1"/>
  <c r="L169" i="3"/>
  <c r="O169" i="3" s="1"/>
  <c r="L137" i="3"/>
  <c r="O137" i="3" s="1"/>
  <c r="L105" i="3"/>
  <c r="O105" i="3" s="1"/>
  <c r="L73" i="3"/>
  <c r="O73" i="3" s="1"/>
  <c r="L41" i="3"/>
  <c r="O41" i="3" s="1"/>
  <c r="L9" i="3"/>
  <c r="O9" i="3" s="1"/>
  <c r="L395" i="3"/>
  <c r="O395" i="3" s="1"/>
  <c r="L360" i="3"/>
  <c r="O360" i="3" s="1"/>
  <c r="L328" i="3"/>
  <c r="O328" i="3" s="1"/>
  <c r="L296" i="3"/>
  <c r="O296" i="3" s="1"/>
  <c r="L264" i="3"/>
  <c r="O264" i="3" s="1"/>
  <c r="L232" i="3"/>
  <c r="O232" i="3" s="1"/>
  <c r="L200" i="3"/>
  <c r="O200" i="3" s="1"/>
  <c r="L168" i="3"/>
  <c r="O168" i="3" s="1"/>
  <c r="L136" i="3"/>
  <c r="O136" i="3" s="1"/>
  <c r="L104" i="3"/>
  <c r="O104" i="3" s="1"/>
  <c r="L72" i="3"/>
  <c r="O72" i="3" s="1"/>
  <c r="L40" i="3"/>
  <c r="O40" i="3" s="1"/>
  <c r="L8" i="3"/>
  <c r="O8" i="3" s="1"/>
  <c r="L394" i="3"/>
  <c r="O394" i="3" s="1"/>
  <c r="L359" i="3"/>
  <c r="O359" i="3" s="1"/>
  <c r="L327" i="3"/>
  <c r="O327" i="3" s="1"/>
  <c r="L295" i="3"/>
  <c r="O295" i="3" s="1"/>
  <c r="L263" i="3"/>
  <c r="O263" i="3" s="1"/>
  <c r="L231" i="3"/>
  <c r="O231" i="3" s="1"/>
  <c r="L199" i="3"/>
  <c r="O199" i="3" s="1"/>
  <c r="L167" i="3"/>
  <c r="O167" i="3" s="1"/>
  <c r="L135" i="3"/>
  <c r="O135" i="3" s="1"/>
  <c r="L103" i="3"/>
  <c r="O103" i="3" s="1"/>
  <c r="L71" i="3"/>
  <c r="O71" i="3" s="1"/>
  <c r="L39" i="3"/>
  <c r="O39" i="3" s="1"/>
  <c r="L7" i="3"/>
  <c r="O7" i="3" s="1"/>
  <c r="L393" i="3"/>
  <c r="O393" i="3" s="1"/>
  <c r="L358" i="3"/>
  <c r="O358" i="3" s="1"/>
  <c r="L326" i="3"/>
  <c r="O326" i="3" s="1"/>
  <c r="L294" i="3"/>
  <c r="O294" i="3" s="1"/>
  <c r="L262" i="3"/>
  <c r="O262" i="3" s="1"/>
  <c r="L230" i="3"/>
  <c r="O230" i="3" s="1"/>
  <c r="L198" i="3"/>
  <c r="O198" i="3" s="1"/>
  <c r="L166" i="3"/>
  <c r="O166" i="3" s="1"/>
  <c r="L134" i="3"/>
  <c r="O134" i="3" s="1"/>
  <c r="L102" i="3"/>
  <c r="O102" i="3" s="1"/>
  <c r="L70" i="3"/>
  <c r="O70" i="3" s="1"/>
  <c r="L38" i="3"/>
  <c r="O38" i="3" s="1"/>
  <c r="L6" i="3"/>
  <c r="O6" i="3" s="1"/>
  <c r="L392" i="3"/>
  <c r="O392" i="3" s="1"/>
  <c r="L357" i="3"/>
  <c r="O357" i="3" s="1"/>
  <c r="L325" i="3"/>
  <c r="O325" i="3" s="1"/>
  <c r="L293" i="3"/>
  <c r="O293" i="3" s="1"/>
  <c r="L261" i="3"/>
  <c r="O261" i="3" s="1"/>
  <c r="L229" i="3"/>
  <c r="O229" i="3" s="1"/>
  <c r="L197" i="3"/>
  <c r="O197" i="3" s="1"/>
  <c r="L165" i="3"/>
  <c r="O165" i="3" s="1"/>
  <c r="L133" i="3"/>
  <c r="O133" i="3" s="1"/>
  <c r="L101" i="3"/>
  <c r="O101" i="3" s="1"/>
  <c r="L69" i="3"/>
  <c r="O69" i="3" s="1"/>
  <c r="L37" i="3"/>
  <c r="O37" i="3" s="1"/>
  <c r="J393" i="3"/>
  <c r="U393" i="3" s="1"/>
  <c r="W393" i="3" s="1"/>
  <c r="J394" i="3"/>
  <c r="U394" i="3" s="1"/>
  <c r="W394" i="3" s="1"/>
  <c r="J395" i="3"/>
  <c r="U395" i="3" s="1"/>
  <c r="W395" i="3" s="1"/>
  <c r="J396" i="3"/>
  <c r="U396" i="3" s="1"/>
  <c r="W396" i="3" s="1"/>
  <c r="J397" i="3"/>
  <c r="U397" i="3" s="1"/>
  <c r="W397" i="3" s="1"/>
  <c r="J398" i="3"/>
  <c r="U398" i="3" s="1"/>
  <c r="W398" i="3" s="1"/>
  <c r="J399" i="3"/>
  <c r="U399" i="3" s="1"/>
  <c r="W399" i="3" s="1"/>
  <c r="J400" i="3"/>
  <c r="U400" i="3" s="1"/>
  <c r="W400" i="3" s="1"/>
  <c r="J401" i="3"/>
  <c r="U401" i="3" s="1"/>
  <c r="W401" i="3" s="1"/>
  <c r="J402" i="3"/>
  <c r="U402" i="3" s="1"/>
  <c r="W402" i="3" s="1"/>
  <c r="J403" i="3"/>
  <c r="U403" i="3" s="1"/>
  <c r="W403" i="3" s="1"/>
  <c r="J404" i="3"/>
  <c r="U404" i="3" s="1"/>
  <c r="W404" i="3" s="1"/>
  <c r="J405" i="3"/>
  <c r="U405" i="3" s="1"/>
  <c r="W405" i="3" s="1"/>
  <c r="J406" i="3"/>
  <c r="U406" i="3" s="1"/>
  <c r="W406" i="3" s="1"/>
  <c r="J407" i="3"/>
  <c r="U407" i="3" s="1"/>
  <c r="W407" i="3" s="1"/>
  <c r="J408" i="3"/>
  <c r="U408" i="3" s="1"/>
  <c r="W408" i="3" s="1"/>
  <c r="J409" i="3"/>
  <c r="U409" i="3" s="1"/>
  <c r="W409" i="3" s="1"/>
  <c r="J410" i="3"/>
  <c r="U410" i="3" s="1"/>
  <c r="W410" i="3" s="1"/>
  <c r="J411" i="3"/>
  <c r="U411" i="3" s="1"/>
  <c r="W411" i="3" s="1"/>
  <c r="J412" i="3"/>
  <c r="U412" i="3" s="1"/>
  <c r="W412" i="3" s="1"/>
  <c r="J413" i="3"/>
  <c r="U413" i="3" s="1"/>
  <c r="W413" i="3" s="1"/>
  <c r="J414" i="3"/>
  <c r="U414" i="3" s="1"/>
  <c r="W414" i="3" s="1"/>
  <c r="J415" i="3"/>
  <c r="U415" i="3" s="1"/>
  <c r="W415" i="3" s="1"/>
  <c r="J416" i="3"/>
  <c r="U416" i="3" s="1"/>
  <c r="W416" i="3" s="1"/>
  <c r="J417" i="3"/>
  <c r="U417" i="3" s="1"/>
  <c r="W417" i="3" s="1"/>
  <c r="J418" i="3"/>
  <c r="U418" i="3" s="1"/>
  <c r="W418" i="3" s="1"/>
  <c r="J392" i="3"/>
  <c r="U392" i="3" s="1"/>
  <c r="W392" i="3" s="1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57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25" i="3"/>
  <c r="J294" i="3"/>
  <c r="U294" i="3" s="1"/>
  <c r="W294" i="3" s="1"/>
  <c r="J295" i="3"/>
  <c r="U295" i="3" s="1"/>
  <c r="W295" i="3" s="1"/>
  <c r="J296" i="3"/>
  <c r="U296" i="3" s="1"/>
  <c r="W296" i="3" s="1"/>
  <c r="J297" i="3"/>
  <c r="U297" i="3" s="1"/>
  <c r="W297" i="3" s="1"/>
  <c r="J298" i="3"/>
  <c r="U298" i="3" s="1"/>
  <c r="W298" i="3" s="1"/>
  <c r="J299" i="3"/>
  <c r="U299" i="3" s="1"/>
  <c r="W299" i="3" s="1"/>
  <c r="J300" i="3"/>
  <c r="U300" i="3" s="1"/>
  <c r="W300" i="3" s="1"/>
  <c r="J301" i="3"/>
  <c r="U301" i="3" s="1"/>
  <c r="W301" i="3" s="1"/>
  <c r="J302" i="3"/>
  <c r="U302" i="3" s="1"/>
  <c r="W302" i="3" s="1"/>
  <c r="J303" i="3"/>
  <c r="U303" i="3" s="1"/>
  <c r="W303" i="3" s="1"/>
  <c r="J304" i="3"/>
  <c r="U304" i="3" s="1"/>
  <c r="W304" i="3" s="1"/>
  <c r="J305" i="3"/>
  <c r="U305" i="3" s="1"/>
  <c r="W305" i="3" s="1"/>
  <c r="J306" i="3"/>
  <c r="U306" i="3" s="1"/>
  <c r="W306" i="3" s="1"/>
  <c r="J307" i="3"/>
  <c r="U307" i="3" s="1"/>
  <c r="W307" i="3" s="1"/>
  <c r="J308" i="3"/>
  <c r="U308" i="3" s="1"/>
  <c r="W308" i="3" s="1"/>
  <c r="J309" i="3"/>
  <c r="U309" i="3" s="1"/>
  <c r="W309" i="3" s="1"/>
  <c r="J310" i="3"/>
  <c r="U310" i="3" s="1"/>
  <c r="W310" i="3" s="1"/>
  <c r="J311" i="3"/>
  <c r="U311" i="3" s="1"/>
  <c r="W311" i="3" s="1"/>
  <c r="J312" i="3"/>
  <c r="U312" i="3" s="1"/>
  <c r="W312" i="3" s="1"/>
  <c r="J313" i="3"/>
  <c r="U313" i="3" s="1"/>
  <c r="W313" i="3" s="1"/>
  <c r="J314" i="3"/>
  <c r="U314" i="3" s="1"/>
  <c r="W314" i="3" s="1"/>
  <c r="J315" i="3"/>
  <c r="U315" i="3" s="1"/>
  <c r="W315" i="3" s="1"/>
  <c r="J316" i="3"/>
  <c r="U316" i="3" s="1"/>
  <c r="W316" i="3" s="1"/>
  <c r="J317" i="3"/>
  <c r="U317" i="3" s="1"/>
  <c r="W317" i="3" s="1"/>
  <c r="J318" i="3"/>
  <c r="U318" i="3" s="1"/>
  <c r="W318" i="3" s="1"/>
  <c r="J319" i="3"/>
  <c r="U319" i="3" s="1"/>
  <c r="W319" i="3" s="1"/>
  <c r="J293" i="3"/>
  <c r="U293" i="3" s="1"/>
  <c r="W293" i="3" s="1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61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29" i="3"/>
  <c r="J198" i="3"/>
  <c r="U198" i="3" s="1"/>
  <c r="W198" i="3" s="1"/>
  <c r="J199" i="3"/>
  <c r="U199" i="3" s="1"/>
  <c r="W199" i="3" s="1"/>
  <c r="J200" i="3"/>
  <c r="U200" i="3" s="1"/>
  <c r="W200" i="3" s="1"/>
  <c r="J201" i="3"/>
  <c r="U201" i="3" s="1"/>
  <c r="W201" i="3" s="1"/>
  <c r="J202" i="3"/>
  <c r="U202" i="3" s="1"/>
  <c r="W202" i="3" s="1"/>
  <c r="J203" i="3"/>
  <c r="U203" i="3" s="1"/>
  <c r="W203" i="3" s="1"/>
  <c r="J204" i="3"/>
  <c r="U204" i="3" s="1"/>
  <c r="W204" i="3" s="1"/>
  <c r="J205" i="3"/>
  <c r="U205" i="3" s="1"/>
  <c r="W205" i="3" s="1"/>
  <c r="J206" i="3"/>
  <c r="U206" i="3" s="1"/>
  <c r="W206" i="3" s="1"/>
  <c r="J207" i="3"/>
  <c r="U207" i="3" s="1"/>
  <c r="W207" i="3" s="1"/>
  <c r="J208" i="3"/>
  <c r="U208" i="3" s="1"/>
  <c r="W208" i="3" s="1"/>
  <c r="J209" i="3"/>
  <c r="U209" i="3" s="1"/>
  <c r="W209" i="3" s="1"/>
  <c r="J210" i="3"/>
  <c r="U210" i="3" s="1"/>
  <c r="W210" i="3" s="1"/>
  <c r="J211" i="3"/>
  <c r="U211" i="3" s="1"/>
  <c r="W211" i="3" s="1"/>
  <c r="J212" i="3"/>
  <c r="U212" i="3" s="1"/>
  <c r="W212" i="3" s="1"/>
  <c r="J213" i="3"/>
  <c r="U213" i="3" s="1"/>
  <c r="W213" i="3" s="1"/>
  <c r="J214" i="3"/>
  <c r="U214" i="3" s="1"/>
  <c r="W214" i="3" s="1"/>
  <c r="J215" i="3"/>
  <c r="U215" i="3" s="1"/>
  <c r="W215" i="3" s="1"/>
  <c r="J216" i="3"/>
  <c r="U216" i="3" s="1"/>
  <c r="W216" i="3" s="1"/>
  <c r="J217" i="3"/>
  <c r="U217" i="3" s="1"/>
  <c r="W217" i="3" s="1"/>
  <c r="J218" i="3"/>
  <c r="U218" i="3" s="1"/>
  <c r="W218" i="3" s="1"/>
  <c r="J219" i="3"/>
  <c r="U219" i="3" s="1"/>
  <c r="W219" i="3" s="1"/>
  <c r="J220" i="3"/>
  <c r="U220" i="3" s="1"/>
  <c r="W220" i="3" s="1"/>
  <c r="J221" i="3"/>
  <c r="U221" i="3" s="1"/>
  <c r="W221" i="3" s="1"/>
  <c r="J222" i="3"/>
  <c r="U222" i="3" s="1"/>
  <c r="W222" i="3" s="1"/>
  <c r="J223" i="3"/>
  <c r="U223" i="3" s="1"/>
  <c r="W223" i="3" s="1"/>
  <c r="J197" i="3"/>
  <c r="U197" i="3" s="1"/>
  <c r="W197" i="3" s="1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65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33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01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69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37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5" i="3"/>
  <c r="O224" i="3" l="1"/>
  <c r="O256" i="3"/>
  <c r="O288" i="3"/>
  <c r="O320" i="3"/>
  <c r="O96" i="3"/>
  <c r="O352" i="3"/>
  <c r="O128" i="3"/>
  <c r="O419" i="3"/>
  <c r="O192" i="3"/>
  <c r="K5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37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69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101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Q115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33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65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97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229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61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93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325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92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O160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O384" i="3"/>
  <c r="K358" i="3"/>
  <c r="K357" i="3"/>
  <c r="P103" i="4"/>
  <c r="P102" i="4"/>
  <c r="P101" i="4"/>
  <c r="P95" i="4"/>
  <c r="P94" i="4"/>
  <c r="P93" i="4"/>
  <c r="P87" i="4"/>
  <c r="P86" i="4"/>
  <c r="P85" i="4"/>
  <c r="P79" i="4"/>
  <c r="P78" i="4"/>
  <c r="P77" i="4"/>
  <c r="P71" i="4"/>
  <c r="P70" i="4"/>
  <c r="P69" i="4"/>
  <c r="P63" i="4"/>
  <c r="P62" i="4"/>
  <c r="P61" i="4"/>
  <c r="P55" i="4"/>
  <c r="P54" i="4"/>
  <c r="P53" i="4"/>
  <c r="P47" i="4"/>
  <c r="P46" i="4"/>
  <c r="P45" i="4"/>
  <c r="P39" i="4"/>
  <c r="P38" i="4"/>
  <c r="P37" i="4"/>
  <c r="P31" i="4"/>
  <c r="P30" i="4"/>
  <c r="P29" i="4"/>
  <c r="P23" i="4"/>
  <c r="P22" i="4"/>
  <c r="P15" i="4"/>
  <c r="P14" i="4"/>
  <c r="P13" i="4"/>
  <c r="P6" i="4"/>
  <c r="P7" i="4"/>
  <c r="P5" i="4"/>
  <c r="P103" i="11" l="1"/>
  <c r="Q103" i="11" s="1"/>
  <c r="P102" i="11"/>
  <c r="Q102" i="11" s="1"/>
  <c r="P101" i="11"/>
  <c r="Q101" i="11" s="1"/>
  <c r="P95" i="11"/>
  <c r="Q95" i="11" s="1"/>
  <c r="P94" i="11"/>
  <c r="Q94" i="11" s="1"/>
  <c r="P93" i="11"/>
  <c r="Q93" i="11" s="1"/>
  <c r="P87" i="11"/>
  <c r="Q87" i="11" s="1"/>
  <c r="P86" i="11"/>
  <c r="Q86" i="11" s="1"/>
  <c r="P85" i="11"/>
  <c r="Q85" i="11" s="1"/>
  <c r="P79" i="11"/>
  <c r="Q79" i="11" s="1"/>
  <c r="P78" i="11"/>
  <c r="Q78" i="11" s="1"/>
  <c r="P77" i="11"/>
  <c r="Q77" i="11" s="1"/>
  <c r="P71" i="11"/>
  <c r="Q71" i="11" s="1"/>
  <c r="P70" i="11"/>
  <c r="Q70" i="11" s="1"/>
  <c r="P69" i="11"/>
  <c r="Q69" i="11" s="1"/>
  <c r="P63" i="11"/>
  <c r="Q63" i="11" s="1"/>
  <c r="P62" i="11"/>
  <c r="Q62" i="11" s="1"/>
  <c r="P61" i="11"/>
  <c r="Q61" i="11" s="1"/>
  <c r="P55" i="11"/>
  <c r="Q55" i="11" s="1"/>
  <c r="P54" i="11"/>
  <c r="Q54" i="11" s="1"/>
  <c r="P53" i="11"/>
  <c r="Q53" i="11" s="1"/>
  <c r="P47" i="11"/>
  <c r="Q47" i="11" s="1"/>
  <c r="P46" i="11"/>
  <c r="Q46" i="11" s="1"/>
  <c r="P45" i="11"/>
  <c r="Q45" i="11" s="1"/>
  <c r="P39" i="11"/>
  <c r="Q39" i="11" s="1"/>
  <c r="P38" i="11"/>
  <c r="Q38" i="11" s="1"/>
  <c r="P37" i="11"/>
  <c r="Q37" i="11" s="1"/>
  <c r="P23" i="11"/>
  <c r="Q23" i="11" s="1"/>
  <c r="P22" i="11"/>
  <c r="Q22" i="11" s="1"/>
  <c r="P21" i="11"/>
  <c r="Q21" i="11" s="1"/>
  <c r="P15" i="11"/>
  <c r="Q15" i="11" s="1"/>
  <c r="P14" i="11"/>
  <c r="Q14" i="11" s="1"/>
  <c r="P13" i="11"/>
  <c r="Q13" i="11" s="1"/>
  <c r="P7" i="11"/>
  <c r="Q7" i="11" s="1"/>
  <c r="P6" i="11"/>
  <c r="Q6" i="11" s="1"/>
  <c r="P5" i="11"/>
  <c r="Q5" i="11" s="1"/>
  <c r="P129" i="10"/>
  <c r="Q129" i="10" s="1"/>
  <c r="P128" i="10"/>
  <c r="Q128" i="10" s="1"/>
  <c r="P127" i="10"/>
  <c r="Q127" i="10" s="1"/>
  <c r="P126" i="10"/>
  <c r="Q126" i="10" s="1"/>
  <c r="P125" i="10"/>
  <c r="Q125" i="10" s="1"/>
  <c r="P119" i="10"/>
  <c r="Q119" i="10" s="1"/>
  <c r="P118" i="10"/>
  <c r="Q118" i="10" s="1"/>
  <c r="P117" i="10"/>
  <c r="Q117" i="10" s="1"/>
  <c r="P116" i="10"/>
  <c r="Q116" i="10" s="1"/>
  <c r="P115" i="10"/>
  <c r="Q115" i="10" s="1"/>
  <c r="P109" i="10"/>
  <c r="Q109" i="10" s="1"/>
  <c r="P108" i="10"/>
  <c r="Q108" i="10" s="1"/>
  <c r="P107" i="10"/>
  <c r="Q107" i="10" s="1"/>
  <c r="P106" i="10"/>
  <c r="Q106" i="10" s="1"/>
  <c r="P105" i="10"/>
  <c r="Q105" i="10" s="1"/>
  <c r="P99" i="10"/>
  <c r="Q99" i="10" s="1"/>
  <c r="P98" i="10"/>
  <c r="Q98" i="10" s="1"/>
  <c r="P97" i="10"/>
  <c r="Q97" i="10" s="1"/>
  <c r="P96" i="10"/>
  <c r="Q96" i="10" s="1"/>
  <c r="P95" i="10"/>
  <c r="Q95" i="10" s="1"/>
  <c r="P89" i="10"/>
  <c r="Q89" i="10" s="1"/>
  <c r="P88" i="10"/>
  <c r="Q88" i="10" s="1"/>
  <c r="P87" i="10"/>
  <c r="Q87" i="10" s="1"/>
  <c r="P86" i="10"/>
  <c r="Q86" i="10" s="1"/>
  <c r="P85" i="10"/>
  <c r="Q85" i="10" s="1"/>
  <c r="P79" i="10"/>
  <c r="Q79" i="10" s="1"/>
  <c r="P78" i="10"/>
  <c r="Q78" i="10" s="1"/>
  <c r="P77" i="10"/>
  <c r="Q77" i="10" s="1"/>
  <c r="P76" i="10"/>
  <c r="Q76" i="10" s="1"/>
  <c r="P75" i="10"/>
  <c r="Q75" i="10" s="1"/>
  <c r="P69" i="10"/>
  <c r="Q69" i="10" s="1"/>
  <c r="P68" i="10"/>
  <c r="Q68" i="10" s="1"/>
  <c r="P67" i="10"/>
  <c r="Q67" i="10" s="1"/>
  <c r="P66" i="10"/>
  <c r="Q66" i="10" s="1"/>
  <c r="P65" i="10"/>
  <c r="Q65" i="10" s="1"/>
  <c r="P59" i="10"/>
  <c r="Q59" i="10" s="1"/>
  <c r="P58" i="10"/>
  <c r="Q58" i="10" s="1"/>
  <c r="P57" i="10"/>
  <c r="Q57" i="10" s="1"/>
  <c r="P56" i="10"/>
  <c r="Q56" i="10" s="1"/>
  <c r="P55" i="10"/>
  <c r="Q55" i="10" s="1"/>
  <c r="P49" i="10"/>
  <c r="Q49" i="10" s="1"/>
  <c r="P48" i="10"/>
  <c r="Q48" i="10" s="1"/>
  <c r="P47" i="10"/>
  <c r="Q47" i="10" s="1"/>
  <c r="P46" i="10"/>
  <c r="Q46" i="10" s="1"/>
  <c r="P45" i="10"/>
  <c r="Q45" i="10" s="1"/>
  <c r="P39" i="10"/>
  <c r="Q39" i="10" s="1"/>
  <c r="P38" i="10"/>
  <c r="Q38" i="10" s="1"/>
  <c r="P37" i="10"/>
  <c r="Q37" i="10" s="1"/>
  <c r="P36" i="10"/>
  <c r="Q36" i="10" s="1"/>
  <c r="P35" i="10"/>
  <c r="Q35" i="10" s="1"/>
  <c r="P29" i="10"/>
  <c r="Q29" i="10" s="1"/>
  <c r="P28" i="10"/>
  <c r="Q28" i="10" s="1"/>
  <c r="P27" i="10"/>
  <c r="Q27" i="10" s="1"/>
  <c r="P26" i="10"/>
  <c r="Q26" i="10" s="1"/>
  <c r="P25" i="10"/>
  <c r="Q25" i="10" s="1"/>
  <c r="P19" i="10"/>
  <c r="Q19" i="10" s="1"/>
  <c r="P18" i="10"/>
  <c r="Q18" i="10" s="1"/>
  <c r="P17" i="10"/>
  <c r="Q17" i="10" s="1"/>
  <c r="P16" i="10"/>
  <c r="Q16" i="10" s="1"/>
  <c r="P15" i="10"/>
  <c r="Q15" i="10" s="1"/>
  <c r="P9" i="10"/>
  <c r="Q9" i="10" s="1"/>
  <c r="P8" i="10"/>
  <c r="Q8" i="10" s="1"/>
  <c r="P7" i="10"/>
  <c r="Q7" i="10" s="1"/>
  <c r="P6" i="10"/>
  <c r="Q6" i="10" s="1"/>
  <c r="P5" i="10"/>
  <c r="Q5" i="10" s="1"/>
  <c r="P90" i="9"/>
  <c r="Q90" i="9" s="1"/>
  <c r="P89" i="9"/>
  <c r="Q89" i="9" s="1"/>
  <c r="P83" i="9"/>
  <c r="Q83" i="9" s="1"/>
  <c r="P82" i="9"/>
  <c r="Q82" i="9" s="1"/>
  <c r="P76" i="9"/>
  <c r="Q76" i="9" s="1"/>
  <c r="P75" i="9"/>
  <c r="Q75" i="9" s="1"/>
  <c r="P69" i="9"/>
  <c r="Q69" i="9" s="1"/>
  <c r="P68" i="9"/>
  <c r="Q68" i="9" s="1"/>
  <c r="P62" i="9"/>
  <c r="Q62" i="9" s="1"/>
  <c r="P61" i="9"/>
  <c r="Q61" i="9" s="1"/>
  <c r="P55" i="9"/>
  <c r="Q55" i="9" s="1"/>
  <c r="P54" i="9"/>
  <c r="Q54" i="9" s="1"/>
  <c r="P48" i="9"/>
  <c r="Q48" i="9" s="1"/>
  <c r="P47" i="9"/>
  <c r="Q47" i="9" s="1"/>
  <c r="P41" i="9"/>
  <c r="Q41" i="9" s="1"/>
  <c r="P40" i="9"/>
  <c r="Q40" i="9" s="1"/>
  <c r="P34" i="9"/>
  <c r="Q34" i="9" s="1"/>
  <c r="P33" i="9"/>
  <c r="Q33" i="9" s="1"/>
  <c r="P20" i="9"/>
  <c r="Q20" i="9" s="1"/>
  <c r="P19" i="9"/>
  <c r="Q19" i="9" s="1"/>
  <c r="P13" i="9"/>
  <c r="Q13" i="9" s="1"/>
  <c r="P12" i="9"/>
  <c r="Q12" i="9" s="1"/>
  <c r="P6" i="9"/>
  <c r="Q6" i="9" s="1"/>
  <c r="P5" i="9"/>
  <c r="Q5" i="9" s="1"/>
  <c r="P155" i="8"/>
  <c r="Q155" i="8" s="1"/>
  <c r="P154" i="8"/>
  <c r="Q154" i="8" s="1"/>
  <c r="P153" i="8"/>
  <c r="Q153" i="8" s="1"/>
  <c r="P152" i="8"/>
  <c r="Q152" i="8" s="1"/>
  <c r="P151" i="8"/>
  <c r="Q151" i="8" s="1"/>
  <c r="P150" i="8"/>
  <c r="Q150" i="8" s="1"/>
  <c r="P149" i="8"/>
  <c r="Q149" i="8" s="1"/>
  <c r="P143" i="8"/>
  <c r="Q143" i="8" s="1"/>
  <c r="P142" i="8"/>
  <c r="Q142" i="8" s="1"/>
  <c r="P141" i="8"/>
  <c r="Q141" i="8" s="1"/>
  <c r="P140" i="8"/>
  <c r="Q140" i="8" s="1"/>
  <c r="P139" i="8"/>
  <c r="Q139" i="8" s="1"/>
  <c r="P138" i="8"/>
  <c r="Q138" i="8" s="1"/>
  <c r="P137" i="8"/>
  <c r="Q137" i="8" s="1"/>
  <c r="P131" i="8"/>
  <c r="Q131" i="8" s="1"/>
  <c r="P130" i="8"/>
  <c r="Q130" i="8" s="1"/>
  <c r="P129" i="8"/>
  <c r="Q129" i="8" s="1"/>
  <c r="P128" i="8"/>
  <c r="Q128" i="8" s="1"/>
  <c r="P127" i="8"/>
  <c r="Q127" i="8" s="1"/>
  <c r="P126" i="8"/>
  <c r="Q126" i="8" s="1"/>
  <c r="P125" i="8"/>
  <c r="Q125" i="8" s="1"/>
  <c r="P119" i="8"/>
  <c r="Q119" i="8" s="1"/>
  <c r="P118" i="8"/>
  <c r="Q118" i="8" s="1"/>
  <c r="P117" i="8"/>
  <c r="Q117" i="8" s="1"/>
  <c r="P116" i="8"/>
  <c r="Q116" i="8" s="1"/>
  <c r="P115" i="8"/>
  <c r="Q115" i="8" s="1"/>
  <c r="P114" i="8"/>
  <c r="Q114" i="8" s="1"/>
  <c r="P113" i="8"/>
  <c r="Q113" i="8" s="1"/>
  <c r="P107" i="8"/>
  <c r="Q107" i="8" s="1"/>
  <c r="P106" i="8"/>
  <c r="Q106" i="8" s="1"/>
  <c r="P105" i="8"/>
  <c r="Q105" i="8" s="1"/>
  <c r="P104" i="8"/>
  <c r="Q104" i="8" s="1"/>
  <c r="P103" i="8"/>
  <c r="Q103" i="8" s="1"/>
  <c r="P102" i="8"/>
  <c r="Q102" i="8" s="1"/>
  <c r="P101" i="8"/>
  <c r="Q101" i="8" s="1"/>
  <c r="P95" i="8"/>
  <c r="Q95" i="8" s="1"/>
  <c r="P94" i="8"/>
  <c r="Q94" i="8" s="1"/>
  <c r="P93" i="8"/>
  <c r="Q93" i="8" s="1"/>
  <c r="P92" i="8"/>
  <c r="Q92" i="8" s="1"/>
  <c r="P91" i="8"/>
  <c r="Q91" i="8" s="1"/>
  <c r="P90" i="8"/>
  <c r="Q90" i="8" s="1"/>
  <c r="P89" i="8"/>
  <c r="Q89" i="8" s="1"/>
  <c r="P83" i="8"/>
  <c r="Q83" i="8" s="1"/>
  <c r="P82" i="8"/>
  <c r="Q82" i="8" s="1"/>
  <c r="P81" i="8"/>
  <c r="Q81" i="8" s="1"/>
  <c r="P80" i="8"/>
  <c r="Q80" i="8" s="1"/>
  <c r="P79" i="8"/>
  <c r="Q79" i="8" s="1"/>
  <c r="P78" i="8"/>
  <c r="Q78" i="8" s="1"/>
  <c r="P77" i="8"/>
  <c r="Q77" i="8" s="1"/>
  <c r="P71" i="8"/>
  <c r="Q71" i="8" s="1"/>
  <c r="P70" i="8"/>
  <c r="Q70" i="8" s="1"/>
  <c r="P69" i="8"/>
  <c r="Q69" i="8" s="1"/>
  <c r="P68" i="8"/>
  <c r="Q68" i="8" s="1"/>
  <c r="P67" i="8"/>
  <c r="Q67" i="8" s="1"/>
  <c r="P66" i="8"/>
  <c r="Q66" i="8" s="1"/>
  <c r="P65" i="8"/>
  <c r="Q65" i="8" s="1"/>
  <c r="P59" i="8"/>
  <c r="Q59" i="8" s="1"/>
  <c r="P58" i="8"/>
  <c r="Q58" i="8" s="1"/>
  <c r="P57" i="8"/>
  <c r="Q57" i="8" s="1"/>
  <c r="P56" i="8"/>
  <c r="Q56" i="8" s="1"/>
  <c r="P55" i="8"/>
  <c r="Q55" i="8" s="1"/>
  <c r="P54" i="8"/>
  <c r="Q54" i="8" s="1"/>
  <c r="P53" i="8"/>
  <c r="Q53" i="8" s="1"/>
  <c r="P35" i="8"/>
  <c r="Q35" i="8" s="1"/>
  <c r="P34" i="8"/>
  <c r="Q34" i="8" s="1"/>
  <c r="P33" i="8"/>
  <c r="Q33" i="8" s="1"/>
  <c r="P32" i="8"/>
  <c r="Q32" i="8" s="1"/>
  <c r="P31" i="8"/>
  <c r="Q31" i="8" s="1"/>
  <c r="P30" i="8"/>
  <c r="Q30" i="8" s="1"/>
  <c r="P29" i="8"/>
  <c r="Q29" i="8" s="1"/>
  <c r="P11" i="8"/>
  <c r="Q11" i="8" s="1"/>
  <c r="P10" i="8"/>
  <c r="Q10" i="8" s="1"/>
  <c r="P9" i="8"/>
  <c r="Q9" i="8" s="1"/>
  <c r="P8" i="8"/>
  <c r="Q8" i="8" s="1"/>
  <c r="P7" i="8"/>
  <c r="Q7" i="8" s="1"/>
  <c r="P6" i="8"/>
  <c r="Q6" i="8" s="1"/>
  <c r="P5" i="8"/>
  <c r="Q5" i="8" s="1"/>
  <c r="P181" i="7"/>
  <c r="Q181" i="7" s="1"/>
  <c r="P180" i="7"/>
  <c r="Q180" i="7" s="1"/>
  <c r="P179" i="7"/>
  <c r="Q179" i="7" s="1"/>
  <c r="P178" i="7"/>
  <c r="Q178" i="7" s="1"/>
  <c r="P177" i="7"/>
  <c r="Q177" i="7" s="1"/>
  <c r="P176" i="7"/>
  <c r="Q176" i="7" s="1"/>
  <c r="P175" i="7"/>
  <c r="Q175" i="7" s="1"/>
  <c r="P174" i="7"/>
  <c r="Q174" i="7" s="1"/>
  <c r="P173" i="7"/>
  <c r="Q173" i="7" s="1"/>
  <c r="P167" i="7"/>
  <c r="Q167" i="7" s="1"/>
  <c r="P166" i="7"/>
  <c r="Q166" i="7" s="1"/>
  <c r="P165" i="7"/>
  <c r="Q165" i="7" s="1"/>
  <c r="P164" i="7"/>
  <c r="Q164" i="7" s="1"/>
  <c r="P163" i="7"/>
  <c r="Q163" i="7" s="1"/>
  <c r="P162" i="7"/>
  <c r="Q162" i="7" s="1"/>
  <c r="P161" i="7"/>
  <c r="Q161" i="7" s="1"/>
  <c r="P160" i="7"/>
  <c r="Q160" i="7" s="1"/>
  <c r="P159" i="7"/>
  <c r="Q159" i="7" s="1"/>
  <c r="P153" i="7"/>
  <c r="Q153" i="7" s="1"/>
  <c r="P152" i="7"/>
  <c r="Q152" i="7" s="1"/>
  <c r="P151" i="7"/>
  <c r="Q151" i="7" s="1"/>
  <c r="P150" i="7"/>
  <c r="Q150" i="7" s="1"/>
  <c r="P149" i="7"/>
  <c r="Q149" i="7" s="1"/>
  <c r="P148" i="7"/>
  <c r="Q148" i="7" s="1"/>
  <c r="P147" i="7"/>
  <c r="Q147" i="7" s="1"/>
  <c r="P146" i="7"/>
  <c r="Q146" i="7" s="1"/>
  <c r="P145" i="7"/>
  <c r="Q145" i="7" s="1"/>
  <c r="P139" i="7"/>
  <c r="Q139" i="7" s="1"/>
  <c r="P138" i="7"/>
  <c r="Q138" i="7" s="1"/>
  <c r="P137" i="7"/>
  <c r="Q137" i="7" s="1"/>
  <c r="P136" i="7"/>
  <c r="Q136" i="7" s="1"/>
  <c r="P135" i="7"/>
  <c r="Q135" i="7" s="1"/>
  <c r="P134" i="7"/>
  <c r="Q134" i="7" s="1"/>
  <c r="P133" i="7"/>
  <c r="Q133" i="7" s="1"/>
  <c r="P132" i="7"/>
  <c r="Q132" i="7" s="1"/>
  <c r="P131" i="7"/>
  <c r="Q131" i="7" s="1"/>
  <c r="P125" i="7"/>
  <c r="Q125" i="7" s="1"/>
  <c r="P124" i="7"/>
  <c r="Q124" i="7" s="1"/>
  <c r="P123" i="7"/>
  <c r="Q123" i="7" s="1"/>
  <c r="P122" i="7"/>
  <c r="Q122" i="7" s="1"/>
  <c r="P121" i="7"/>
  <c r="Q121" i="7" s="1"/>
  <c r="P120" i="7"/>
  <c r="Q120" i="7" s="1"/>
  <c r="P119" i="7"/>
  <c r="Q119" i="7" s="1"/>
  <c r="P118" i="7"/>
  <c r="Q118" i="7" s="1"/>
  <c r="P117" i="7"/>
  <c r="Q117" i="7" s="1"/>
  <c r="P111" i="7"/>
  <c r="Q111" i="7" s="1"/>
  <c r="P110" i="7"/>
  <c r="Q110" i="7" s="1"/>
  <c r="P109" i="7"/>
  <c r="Q109" i="7" s="1"/>
  <c r="P108" i="7"/>
  <c r="Q108" i="7" s="1"/>
  <c r="P107" i="7"/>
  <c r="Q107" i="7" s="1"/>
  <c r="P106" i="7"/>
  <c r="Q106" i="7" s="1"/>
  <c r="P105" i="7"/>
  <c r="Q105" i="7" s="1"/>
  <c r="P104" i="7"/>
  <c r="Q104" i="7" s="1"/>
  <c r="P103" i="7"/>
  <c r="Q103" i="7" s="1"/>
  <c r="P97" i="7"/>
  <c r="Q97" i="7" s="1"/>
  <c r="P96" i="7"/>
  <c r="Q96" i="7" s="1"/>
  <c r="P95" i="7"/>
  <c r="Q95" i="7" s="1"/>
  <c r="P94" i="7"/>
  <c r="Q94" i="7" s="1"/>
  <c r="P93" i="7"/>
  <c r="Q93" i="7" s="1"/>
  <c r="P92" i="7"/>
  <c r="Q92" i="7" s="1"/>
  <c r="P91" i="7"/>
  <c r="Q91" i="7" s="1"/>
  <c r="P90" i="7"/>
  <c r="Q90" i="7" s="1"/>
  <c r="P89" i="7"/>
  <c r="Q89" i="7" s="1"/>
  <c r="P83" i="7"/>
  <c r="Q83" i="7" s="1"/>
  <c r="P82" i="7"/>
  <c r="Q82" i="7" s="1"/>
  <c r="P81" i="7"/>
  <c r="Q81" i="7" s="1"/>
  <c r="P80" i="7"/>
  <c r="Q80" i="7" s="1"/>
  <c r="P79" i="7"/>
  <c r="Q79" i="7" s="1"/>
  <c r="P78" i="7"/>
  <c r="Q78" i="7" s="1"/>
  <c r="P77" i="7"/>
  <c r="Q77" i="7" s="1"/>
  <c r="P76" i="7"/>
  <c r="Q76" i="7" s="1"/>
  <c r="P75" i="7"/>
  <c r="Q75" i="7" s="1"/>
  <c r="P69" i="7"/>
  <c r="Q69" i="7" s="1"/>
  <c r="P68" i="7"/>
  <c r="Q68" i="7" s="1"/>
  <c r="P67" i="7"/>
  <c r="Q67" i="7" s="1"/>
  <c r="P66" i="7"/>
  <c r="Q66" i="7" s="1"/>
  <c r="P65" i="7"/>
  <c r="Q65" i="7" s="1"/>
  <c r="P64" i="7"/>
  <c r="Q64" i="7" s="1"/>
  <c r="P63" i="7"/>
  <c r="Q63" i="7" s="1"/>
  <c r="P62" i="7"/>
  <c r="Q62" i="7" s="1"/>
  <c r="P61" i="7"/>
  <c r="Q61" i="7" s="1"/>
  <c r="P41" i="7"/>
  <c r="Q41" i="7" s="1"/>
  <c r="P40" i="7"/>
  <c r="Q40" i="7" s="1"/>
  <c r="P39" i="7"/>
  <c r="Q39" i="7" s="1"/>
  <c r="P38" i="7"/>
  <c r="Q38" i="7" s="1"/>
  <c r="P37" i="7"/>
  <c r="Q37" i="7" s="1"/>
  <c r="P36" i="7"/>
  <c r="Q36" i="7" s="1"/>
  <c r="P35" i="7"/>
  <c r="Q35" i="7" s="1"/>
  <c r="P34" i="7"/>
  <c r="Q34" i="7" s="1"/>
  <c r="P33" i="7"/>
  <c r="Q33" i="7" s="1"/>
  <c r="P13" i="7"/>
  <c r="Q13" i="7" s="1"/>
  <c r="P12" i="7"/>
  <c r="Q12" i="7" s="1"/>
  <c r="P11" i="7"/>
  <c r="Q11" i="7" s="1"/>
  <c r="P10" i="7"/>
  <c r="Q10" i="7" s="1"/>
  <c r="P9" i="7"/>
  <c r="Q9" i="7" s="1"/>
  <c r="P8" i="7"/>
  <c r="Q8" i="7" s="1"/>
  <c r="P7" i="7"/>
  <c r="Q7" i="7" s="1"/>
  <c r="P6" i="7"/>
  <c r="Q6" i="7" s="1"/>
  <c r="P5" i="7"/>
  <c r="Q5" i="7" s="1"/>
  <c r="P116" i="6"/>
  <c r="Q116" i="6" s="1"/>
  <c r="P115" i="6"/>
  <c r="Q115" i="6" s="1"/>
  <c r="P114" i="6"/>
  <c r="Q114" i="6" s="1"/>
  <c r="P113" i="6"/>
  <c r="Q113" i="6" s="1"/>
  <c r="P107" i="6"/>
  <c r="Q107" i="6" s="1"/>
  <c r="P106" i="6"/>
  <c r="Q106" i="6" s="1"/>
  <c r="P105" i="6"/>
  <c r="Q105" i="6" s="1"/>
  <c r="P104" i="6"/>
  <c r="Q104" i="6" s="1"/>
  <c r="P98" i="6"/>
  <c r="Q98" i="6" s="1"/>
  <c r="P97" i="6"/>
  <c r="Q97" i="6" s="1"/>
  <c r="P96" i="6"/>
  <c r="Q96" i="6" s="1"/>
  <c r="P95" i="6"/>
  <c r="Q95" i="6" s="1"/>
  <c r="P89" i="6"/>
  <c r="Q89" i="6" s="1"/>
  <c r="P88" i="6"/>
  <c r="Q88" i="6" s="1"/>
  <c r="P87" i="6"/>
  <c r="Q87" i="6" s="1"/>
  <c r="P86" i="6"/>
  <c r="Q86" i="6" s="1"/>
  <c r="P80" i="6"/>
  <c r="Q80" i="6" s="1"/>
  <c r="P79" i="6"/>
  <c r="Q79" i="6" s="1"/>
  <c r="P78" i="6"/>
  <c r="Q78" i="6" s="1"/>
  <c r="P77" i="6"/>
  <c r="Q77" i="6" s="1"/>
  <c r="P71" i="6"/>
  <c r="Q71" i="6" s="1"/>
  <c r="P70" i="6"/>
  <c r="Q70" i="6" s="1"/>
  <c r="P69" i="6"/>
  <c r="Q69" i="6" s="1"/>
  <c r="P68" i="6"/>
  <c r="Q68" i="6" s="1"/>
  <c r="P62" i="6"/>
  <c r="Q62" i="6" s="1"/>
  <c r="P61" i="6"/>
  <c r="Q61" i="6" s="1"/>
  <c r="P60" i="6"/>
  <c r="Q60" i="6" s="1"/>
  <c r="P59" i="6"/>
  <c r="Q59" i="6" s="1"/>
  <c r="P53" i="6"/>
  <c r="Q53" i="6" s="1"/>
  <c r="P52" i="6"/>
  <c r="Q52" i="6" s="1"/>
  <c r="P51" i="6"/>
  <c r="Q51" i="6" s="1"/>
  <c r="P50" i="6"/>
  <c r="Q50" i="6" s="1"/>
  <c r="P44" i="6"/>
  <c r="Q44" i="6" s="1"/>
  <c r="P43" i="6"/>
  <c r="Q43" i="6" s="1"/>
  <c r="P42" i="6"/>
  <c r="Q42" i="6" s="1"/>
  <c r="P41" i="6"/>
  <c r="Q41" i="6" s="1"/>
  <c r="P35" i="6"/>
  <c r="Q35" i="6" s="1"/>
  <c r="P34" i="6"/>
  <c r="Q34" i="6" s="1"/>
  <c r="P33" i="6"/>
  <c r="Q33" i="6" s="1"/>
  <c r="P32" i="6"/>
  <c r="Q32" i="6" s="1"/>
  <c r="P26" i="6"/>
  <c r="Q26" i="6" s="1"/>
  <c r="P25" i="6"/>
  <c r="Q25" i="6" s="1"/>
  <c r="P24" i="6"/>
  <c r="Q24" i="6" s="1"/>
  <c r="P23" i="6"/>
  <c r="Q23" i="6" s="1"/>
  <c r="P8" i="6"/>
  <c r="Q8" i="6" s="1"/>
  <c r="P7" i="6"/>
  <c r="Q7" i="6" s="1"/>
  <c r="P6" i="6"/>
  <c r="Q6" i="6" s="1"/>
  <c r="P5" i="6"/>
  <c r="Q5" i="6" s="1"/>
  <c r="P323" i="5"/>
  <c r="Q323" i="5" s="1"/>
  <c r="P322" i="5"/>
  <c r="Q322" i="5" s="1"/>
  <c r="P321" i="5"/>
  <c r="Q321" i="5" s="1"/>
  <c r="P320" i="5"/>
  <c r="Q320" i="5" s="1"/>
  <c r="P319" i="5"/>
  <c r="Q319" i="5" s="1"/>
  <c r="P318" i="5"/>
  <c r="Q318" i="5" s="1"/>
  <c r="P317" i="5"/>
  <c r="Q317" i="5" s="1"/>
  <c r="P316" i="5"/>
  <c r="Q316" i="5" s="1"/>
  <c r="P315" i="5"/>
  <c r="Q315" i="5" s="1"/>
  <c r="P314" i="5"/>
  <c r="Q314" i="5" s="1"/>
  <c r="P313" i="5"/>
  <c r="Q313" i="5" s="1"/>
  <c r="P312" i="5"/>
  <c r="Q312" i="5" s="1"/>
  <c r="P311" i="5"/>
  <c r="Q311" i="5" s="1"/>
  <c r="P310" i="5"/>
  <c r="Q310" i="5" s="1"/>
  <c r="P309" i="5"/>
  <c r="Q309" i="5" s="1"/>
  <c r="P308" i="5"/>
  <c r="Q308" i="5" s="1"/>
  <c r="P307" i="5"/>
  <c r="Q307" i="5" s="1"/>
  <c r="P306" i="5"/>
  <c r="Q306" i="5" s="1"/>
  <c r="P305" i="5"/>
  <c r="Q305" i="5" s="1"/>
  <c r="P304" i="5"/>
  <c r="Q304" i="5" s="1"/>
  <c r="P303" i="5"/>
  <c r="Q303" i="5" s="1"/>
  <c r="P302" i="5"/>
  <c r="Q302" i="5" s="1"/>
  <c r="P296" i="5"/>
  <c r="Q296" i="5" s="1"/>
  <c r="P295" i="5"/>
  <c r="Q295" i="5" s="1"/>
  <c r="P294" i="5"/>
  <c r="Q294" i="5" s="1"/>
  <c r="P293" i="5"/>
  <c r="Q293" i="5" s="1"/>
  <c r="P292" i="5"/>
  <c r="Q292" i="5" s="1"/>
  <c r="P291" i="5"/>
  <c r="Q291" i="5" s="1"/>
  <c r="P290" i="5"/>
  <c r="Q290" i="5" s="1"/>
  <c r="P289" i="5"/>
  <c r="Q289" i="5" s="1"/>
  <c r="P288" i="5"/>
  <c r="Q288" i="5" s="1"/>
  <c r="P287" i="5"/>
  <c r="Q287" i="5" s="1"/>
  <c r="P286" i="5"/>
  <c r="Q286" i="5" s="1"/>
  <c r="P285" i="5"/>
  <c r="Q285" i="5" s="1"/>
  <c r="P284" i="5"/>
  <c r="Q284" i="5" s="1"/>
  <c r="P283" i="5"/>
  <c r="Q283" i="5" s="1"/>
  <c r="P282" i="5"/>
  <c r="Q282" i="5" s="1"/>
  <c r="P281" i="5"/>
  <c r="Q281" i="5" s="1"/>
  <c r="P280" i="5"/>
  <c r="Q280" i="5" s="1"/>
  <c r="P279" i="5"/>
  <c r="Q279" i="5" s="1"/>
  <c r="P278" i="5"/>
  <c r="Q278" i="5" s="1"/>
  <c r="P277" i="5"/>
  <c r="Q277" i="5" s="1"/>
  <c r="P276" i="5"/>
  <c r="Q276" i="5" s="1"/>
  <c r="P275" i="5"/>
  <c r="Q275" i="5" s="1"/>
  <c r="P269" i="5"/>
  <c r="Q269" i="5" s="1"/>
  <c r="P268" i="5"/>
  <c r="Q268" i="5" s="1"/>
  <c r="P267" i="5"/>
  <c r="Q267" i="5" s="1"/>
  <c r="P266" i="5"/>
  <c r="Q266" i="5" s="1"/>
  <c r="P265" i="5"/>
  <c r="Q265" i="5" s="1"/>
  <c r="P264" i="5"/>
  <c r="Q264" i="5" s="1"/>
  <c r="P263" i="5"/>
  <c r="Q263" i="5" s="1"/>
  <c r="P262" i="5"/>
  <c r="Q262" i="5" s="1"/>
  <c r="P261" i="5"/>
  <c r="Q261" i="5" s="1"/>
  <c r="P260" i="5"/>
  <c r="Q260" i="5" s="1"/>
  <c r="P259" i="5"/>
  <c r="Q259" i="5" s="1"/>
  <c r="P258" i="5"/>
  <c r="Q258" i="5" s="1"/>
  <c r="P257" i="5"/>
  <c r="Q257" i="5" s="1"/>
  <c r="P256" i="5"/>
  <c r="Q256" i="5" s="1"/>
  <c r="P255" i="5"/>
  <c r="Q255" i="5" s="1"/>
  <c r="P254" i="5"/>
  <c r="Q254" i="5" s="1"/>
  <c r="P253" i="5"/>
  <c r="Q253" i="5" s="1"/>
  <c r="P252" i="5"/>
  <c r="Q252" i="5" s="1"/>
  <c r="P251" i="5"/>
  <c r="Q251" i="5" s="1"/>
  <c r="P250" i="5"/>
  <c r="Q250" i="5" s="1"/>
  <c r="P249" i="5"/>
  <c r="Q249" i="5" s="1"/>
  <c r="P248" i="5"/>
  <c r="Q248" i="5" s="1"/>
  <c r="P242" i="5"/>
  <c r="Q242" i="5" s="1"/>
  <c r="P241" i="5"/>
  <c r="Q241" i="5" s="1"/>
  <c r="P240" i="5"/>
  <c r="Q240" i="5" s="1"/>
  <c r="P239" i="5"/>
  <c r="Q239" i="5" s="1"/>
  <c r="P238" i="5"/>
  <c r="Q238" i="5" s="1"/>
  <c r="P237" i="5"/>
  <c r="Q237" i="5" s="1"/>
  <c r="P236" i="5"/>
  <c r="Q236" i="5" s="1"/>
  <c r="P235" i="5"/>
  <c r="Q235" i="5" s="1"/>
  <c r="P234" i="5"/>
  <c r="Q234" i="5" s="1"/>
  <c r="P233" i="5"/>
  <c r="Q233" i="5" s="1"/>
  <c r="P232" i="5"/>
  <c r="Q232" i="5" s="1"/>
  <c r="P231" i="5"/>
  <c r="Q231" i="5" s="1"/>
  <c r="P230" i="5"/>
  <c r="Q230" i="5" s="1"/>
  <c r="P229" i="5"/>
  <c r="Q229" i="5" s="1"/>
  <c r="P228" i="5"/>
  <c r="Q228" i="5" s="1"/>
  <c r="P227" i="5"/>
  <c r="Q227" i="5" s="1"/>
  <c r="P226" i="5"/>
  <c r="Q226" i="5" s="1"/>
  <c r="P225" i="5"/>
  <c r="Q225" i="5" s="1"/>
  <c r="P224" i="5"/>
  <c r="Q224" i="5" s="1"/>
  <c r="P223" i="5"/>
  <c r="Q223" i="5" s="1"/>
  <c r="P222" i="5"/>
  <c r="Q222" i="5" s="1"/>
  <c r="P221" i="5"/>
  <c r="Q221" i="5" s="1"/>
  <c r="P215" i="5"/>
  <c r="Q215" i="5" s="1"/>
  <c r="P214" i="5"/>
  <c r="Q214" i="5" s="1"/>
  <c r="P213" i="5"/>
  <c r="Q213" i="5" s="1"/>
  <c r="P212" i="5"/>
  <c r="Q212" i="5" s="1"/>
  <c r="P211" i="5"/>
  <c r="Q211" i="5" s="1"/>
  <c r="P210" i="5"/>
  <c r="Q210" i="5" s="1"/>
  <c r="P209" i="5"/>
  <c r="Q209" i="5" s="1"/>
  <c r="P208" i="5"/>
  <c r="Q208" i="5" s="1"/>
  <c r="P207" i="5"/>
  <c r="Q207" i="5" s="1"/>
  <c r="P206" i="5"/>
  <c r="Q206" i="5" s="1"/>
  <c r="P205" i="5"/>
  <c r="Q205" i="5" s="1"/>
  <c r="P204" i="5"/>
  <c r="Q204" i="5" s="1"/>
  <c r="P203" i="5"/>
  <c r="Q203" i="5" s="1"/>
  <c r="P202" i="5"/>
  <c r="Q202" i="5" s="1"/>
  <c r="P201" i="5"/>
  <c r="Q201" i="5" s="1"/>
  <c r="P200" i="5"/>
  <c r="Q200" i="5" s="1"/>
  <c r="P199" i="5"/>
  <c r="Q199" i="5" s="1"/>
  <c r="P198" i="5"/>
  <c r="Q198" i="5" s="1"/>
  <c r="P197" i="5"/>
  <c r="Q197" i="5" s="1"/>
  <c r="P196" i="5"/>
  <c r="Q196" i="5" s="1"/>
  <c r="P195" i="5"/>
  <c r="Q195" i="5" s="1"/>
  <c r="P194" i="5"/>
  <c r="Q194" i="5" s="1"/>
  <c r="P188" i="5"/>
  <c r="Q188" i="5" s="1"/>
  <c r="P187" i="5"/>
  <c r="Q187" i="5" s="1"/>
  <c r="P186" i="5"/>
  <c r="Q186" i="5" s="1"/>
  <c r="P185" i="5"/>
  <c r="Q185" i="5" s="1"/>
  <c r="P184" i="5"/>
  <c r="Q184" i="5" s="1"/>
  <c r="P183" i="5"/>
  <c r="Q183" i="5" s="1"/>
  <c r="P182" i="5"/>
  <c r="Q182" i="5" s="1"/>
  <c r="P181" i="5"/>
  <c r="Q181" i="5" s="1"/>
  <c r="P180" i="5"/>
  <c r="Q180" i="5" s="1"/>
  <c r="P179" i="5"/>
  <c r="Q179" i="5" s="1"/>
  <c r="P178" i="5"/>
  <c r="Q178" i="5" s="1"/>
  <c r="P177" i="5"/>
  <c r="Q177" i="5" s="1"/>
  <c r="P176" i="5"/>
  <c r="Q176" i="5" s="1"/>
  <c r="P175" i="5"/>
  <c r="Q175" i="5" s="1"/>
  <c r="P174" i="5"/>
  <c r="Q174" i="5" s="1"/>
  <c r="P173" i="5"/>
  <c r="Q173" i="5" s="1"/>
  <c r="P172" i="5"/>
  <c r="Q172" i="5" s="1"/>
  <c r="P171" i="5"/>
  <c r="Q171" i="5" s="1"/>
  <c r="P170" i="5"/>
  <c r="Q170" i="5" s="1"/>
  <c r="P169" i="5"/>
  <c r="Q169" i="5" s="1"/>
  <c r="P168" i="5"/>
  <c r="Q168" i="5" s="1"/>
  <c r="P167" i="5"/>
  <c r="Q167" i="5" s="1"/>
  <c r="P161" i="5"/>
  <c r="Q161" i="5" s="1"/>
  <c r="P160" i="5"/>
  <c r="Q160" i="5" s="1"/>
  <c r="P159" i="5"/>
  <c r="Q159" i="5" s="1"/>
  <c r="P158" i="5"/>
  <c r="Q158" i="5" s="1"/>
  <c r="P157" i="5"/>
  <c r="Q157" i="5" s="1"/>
  <c r="P156" i="5"/>
  <c r="Q156" i="5" s="1"/>
  <c r="P155" i="5"/>
  <c r="Q155" i="5" s="1"/>
  <c r="P154" i="5"/>
  <c r="Q154" i="5" s="1"/>
  <c r="P153" i="5"/>
  <c r="Q153" i="5" s="1"/>
  <c r="P152" i="5"/>
  <c r="Q152" i="5" s="1"/>
  <c r="P151" i="5"/>
  <c r="Q151" i="5" s="1"/>
  <c r="P150" i="5"/>
  <c r="Q150" i="5" s="1"/>
  <c r="P149" i="5"/>
  <c r="Q149" i="5" s="1"/>
  <c r="P148" i="5"/>
  <c r="Q148" i="5" s="1"/>
  <c r="P147" i="5"/>
  <c r="Q147" i="5" s="1"/>
  <c r="P146" i="5"/>
  <c r="Q146" i="5" s="1"/>
  <c r="P145" i="5"/>
  <c r="Q145" i="5" s="1"/>
  <c r="P144" i="5"/>
  <c r="Q144" i="5" s="1"/>
  <c r="P143" i="5"/>
  <c r="Q143" i="5" s="1"/>
  <c r="P142" i="5"/>
  <c r="Q142" i="5" s="1"/>
  <c r="P141" i="5"/>
  <c r="Q141" i="5" s="1"/>
  <c r="P140" i="5"/>
  <c r="Q140" i="5" s="1"/>
  <c r="P134" i="5"/>
  <c r="Q134" i="5" s="1"/>
  <c r="P133" i="5"/>
  <c r="Q133" i="5" s="1"/>
  <c r="P132" i="5"/>
  <c r="Q132" i="5" s="1"/>
  <c r="P131" i="5"/>
  <c r="Q131" i="5" s="1"/>
  <c r="P130" i="5"/>
  <c r="Q130" i="5" s="1"/>
  <c r="P129" i="5"/>
  <c r="Q129" i="5" s="1"/>
  <c r="P128" i="5"/>
  <c r="Q128" i="5" s="1"/>
  <c r="P127" i="5"/>
  <c r="Q127" i="5" s="1"/>
  <c r="P126" i="5"/>
  <c r="Q126" i="5" s="1"/>
  <c r="P125" i="5"/>
  <c r="Q125" i="5" s="1"/>
  <c r="P124" i="5"/>
  <c r="Q124" i="5" s="1"/>
  <c r="P123" i="5"/>
  <c r="Q123" i="5" s="1"/>
  <c r="P122" i="5"/>
  <c r="Q122" i="5" s="1"/>
  <c r="P121" i="5"/>
  <c r="Q121" i="5" s="1"/>
  <c r="P120" i="5"/>
  <c r="Q120" i="5" s="1"/>
  <c r="P119" i="5"/>
  <c r="Q119" i="5" s="1"/>
  <c r="P118" i="5"/>
  <c r="Q118" i="5" s="1"/>
  <c r="P117" i="5"/>
  <c r="Q117" i="5" s="1"/>
  <c r="P116" i="5"/>
  <c r="Q116" i="5" s="1"/>
  <c r="P115" i="5"/>
  <c r="Q115" i="5" s="1"/>
  <c r="P114" i="5"/>
  <c r="Q114" i="5" s="1"/>
  <c r="P113" i="5"/>
  <c r="Q113" i="5" s="1"/>
  <c r="P107" i="5"/>
  <c r="Q107" i="5" s="1"/>
  <c r="P106" i="5"/>
  <c r="Q106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P97" i="5"/>
  <c r="Q97" i="5" s="1"/>
  <c r="P96" i="5"/>
  <c r="Q96" i="5" s="1"/>
  <c r="P95" i="5"/>
  <c r="Q95" i="5" s="1"/>
  <c r="P94" i="5"/>
  <c r="Q94" i="5" s="1"/>
  <c r="P93" i="5"/>
  <c r="Q93" i="5" s="1"/>
  <c r="P92" i="5"/>
  <c r="Q92" i="5" s="1"/>
  <c r="P91" i="5"/>
  <c r="Q91" i="5" s="1"/>
  <c r="P90" i="5"/>
  <c r="Q90" i="5" s="1"/>
  <c r="P89" i="5"/>
  <c r="Q89" i="5" s="1"/>
  <c r="P88" i="5"/>
  <c r="Q88" i="5" s="1"/>
  <c r="P87" i="5"/>
  <c r="Q87" i="5" s="1"/>
  <c r="P86" i="5"/>
  <c r="Q86" i="5" s="1"/>
  <c r="P80" i="5"/>
  <c r="Q80" i="5" s="1"/>
  <c r="P79" i="5"/>
  <c r="Q79" i="5" s="1"/>
  <c r="P78" i="5"/>
  <c r="Q78" i="5" s="1"/>
  <c r="P77" i="5"/>
  <c r="Q77" i="5" s="1"/>
  <c r="P76" i="5"/>
  <c r="Q76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9" i="5"/>
  <c r="Q59" i="5" s="1"/>
  <c r="P53" i="5"/>
  <c r="Q53" i="5" s="1"/>
  <c r="P52" i="5"/>
  <c r="Q52" i="5" s="1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26" i="5"/>
  <c r="Q26" i="5" s="1"/>
  <c r="P25" i="5"/>
  <c r="Q25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0" i="5"/>
  <c r="Q10" i="5" s="1"/>
  <c r="P9" i="5"/>
  <c r="Q9" i="5" s="1"/>
  <c r="P8" i="5"/>
  <c r="Q8" i="5" s="1"/>
  <c r="P7" i="5"/>
  <c r="Q7" i="5" s="1"/>
  <c r="P6" i="5"/>
  <c r="Q6" i="5" s="1"/>
  <c r="P5" i="5"/>
  <c r="Q5" i="5" s="1"/>
  <c r="P418" i="3"/>
  <c r="Q418" i="3" s="1"/>
  <c r="P417" i="3"/>
  <c r="Q417" i="3" s="1"/>
  <c r="P416" i="3"/>
  <c r="Q416" i="3" s="1"/>
  <c r="P415" i="3"/>
  <c r="Q415" i="3" s="1"/>
  <c r="P414" i="3"/>
  <c r="Q414" i="3" s="1"/>
  <c r="P413" i="3"/>
  <c r="Q413" i="3" s="1"/>
  <c r="P412" i="3"/>
  <c r="Q412" i="3" s="1"/>
  <c r="P411" i="3"/>
  <c r="Q411" i="3" s="1"/>
  <c r="P410" i="3"/>
  <c r="Q410" i="3" s="1"/>
  <c r="P409" i="3"/>
  <c r="Q409" i="3" s="1"/>
  <c r="P408" i="3"/>
  <c r="Q408" i="3" s="1"/>
  <c r="P407" i="3"/>
  <c r="Q407" i="3" s="1"/>
  <c r="P406" i="3"/>
  <c r="Q406" i="3" s="1"/>
  <c r="P405" i="3"/>
  <c r="Q405" i="3" s="1"/>
  <c r="P404" i="3"/>
  <c r="Q404" i="3" s="1"/>
  <c r="P403" i="3"/>
  <c r="Q403" i="3" s="1"/>
  <c r="P402" i="3"/>
  <c r="Q402" i="3" s="1"/>
  <c r="P401" i="3"/>
  <c r="Q401" i="3" s="1"/>
  <c r="P400" i="3"/>
  <c r="Q400" i="3" s="1"/>
  <c r="P399" i="3"/>
  <c r="Q399" i="3" s="1"/>
  <c r="P398" i="3"/>
  <c r="Q398" i="3" s="1"/>
  <c r="P397" i="3"/>
  <c r="Q397" i="3" s="1"/>
  <c r="P396" i="3"/>
  <c r="Q396" i="3" s="1"/>
  <c r="P395" i="3"/>
  <c r="Q395" i="3" s="1"/>
  <c r="P394" i="3"/>
  <c r="Q394" i="3" s="1"/>
  <c r="P393" i="3"/>
  <c r="Q393" i="3" s="1"/>
  <c r="P392" i="3"/>
  <c r="Q392" i="3" s="1"/>
  <c r="P383" i="3"/>
  <c r="Q383" i="3" s="1"/>
  <c r="P382" i="3"/>
  <c r="Q382" i="3" s="1"/>
  <c r="P381" i="3"/>
  <c r="Q381" i="3" s="1"/>
  <c r="P380" i="3"/>
  <c r="Q380" i="3" s="1"/>
  <c r="P379" i="3"/>
  <c r="Q379" i="3" s="1"/>
  <c r="P378" i="3"/>
  <c r="Q378" i="3" s="1"/>
  <c r="P377" i="3"/>
  <c r="Q377" i="3" s="1"/>
  <c r="P376" i="3"/>
  <c r="Q376" i="3" s="1"/>
  <c r="P375" i="3"/>
  <c r="Q375" i="3" s="1"/>
  <c r="P374" i="3"/>
  <c r="Q374" i="3" s="1"/>
  <c r="P373" i="3"/>
  <c r="Q373" i="3" s="1"/>
  <c r="P372" i="3"/>
  <c r="Q372" i="3" s="1"/>
  <c r="P371" i="3"/>
  <c r="Q371" i="3" s="1"/>
  <c r="P370" i="3"/>
  <c r="Q370" i="3" s="1"/>
  <c r="P369" i="3"/>
  <c r="Q369" i="3" s="1"/>
  <c r="P368" i="3"/>
  <c r="Q368" i="3" s="1"/>
  <c r="P367" i="3"/>
  <c r="Q367" i="3" s="1"/>
  <c r="P366" i="3"/>
  <c r="Q366" i="3" s="1"/>
  <c r="P365" i="3"/>
  <c r="Q365" i="3" s="1"/>
  <c r="P364" i="3"/>
  <c r="Q364" i="3" s="1"/>
  <c r="P363" i="3"/>
  <c r="Q363" i="3" s="1"/>
  <c r="P362" i="3"/>
  <c r="Q362" i="3" s="1"/>
  <c r="P361" i="3"/>
  <c r="Q361" i="3" s="1"/>
  <c r="P360" i="3"/>
  <c r="Q360" i="3" s="1"/>
  <c r="P359" i="3"/>
  <c r="Q359" i="3" s="1"/>
  <c r="P358" i="3"/>
  <c r="Q358" i="3" s="1"/>
  <c r="P357" i="3"/>
  <c r="Q357" i="3" s="1"/>
  <c r="P351" i="3"/>
  <c r="Q351" i="3" s="1"/>
  <c r="P350" i="3"/>
  <c r="Q350" i="3" s="1"/>
  <c r="P349" i="3"/>
  <c r="Q349" i="3" s="1"/>
  <c r="P348" i="3"/>
  <c r="Q348" i="3" s="1"/>
  <c r="P347" i="3"/>
  <c r="Q347" i="3" s="1"/>
  <c r="P346" i="3"/>
  <c r="Q346" i="3" s="1"/>
  <c r="P345" i="3"/>
  <c r="Q345" i="3" s="1"/>
  <c r="P344" i="3"/>
  <c r="Q344" i="3" s="1"/>
  <c r="P343" i="3"/>
  <c r="Q343" i="3" s="1"/>
  <c r="P342" i="3"/>
  <c r="Q342" i="3" s="1"/>
  <c r="P341" i="3"/>
  <c r="Q341" i="3" s="1"/>
  <c r="P340" i="3"/>
  <c r="Q340" i="3" s="1"/>
  <c r="P339" i="3"/>
  <c r="Q339" i="3" s="1"/>
  <c r="P338" i="3"/>
  <c r="Q338" i="3" s="1"/>
  <c r="P337" i="3"/>
  <c r="Q337" i="3" s="1"/>
  <c r="P336" i="3"/>
  <c r="Q336" i="3" s="1"/>
  <c r="P335" i="3"/>
  <c r="Q335" i="3" s="1"/>
  <c r="P334" i="3"/>
  <c r="Q334" i="3" s="1"/>
  <c r="P333" i="3"/>
  <c r="Q333" i="3" s="1"/>
  <c r="P332" i="3"/>
  <c r="Q332" i="3" s="1"/>
  <c r="P331" i="3"/>
  <c r="Q331" i="3" s="1"/>
  <c r="P330" i="3"/>
  <c r="Q330" i="3" s="1"/>
  <c r="P329" i="3"/>
  <c r="Q329" i="3" s="1"/>
  <c r="P328" i="3"/>
  <c r="Q328" i="3" s="1"/>
  <c r="P327" i="3"/>
  <c r="Q327" i="3" s="1"/>
  <c r="P326" i="3"/>
  <c r="Q326" i="3" s="1"/>
  <c r="P325" i="3"/>
  <c r="Q325" i="3" s="1"/>
  <c r="P319" i="3"/>
  <c r="Q319" i="3" s="1"/>
  <c r="P318" i="3"/>
  <c r="Q318" i="3" s="1"/>
  <c r="P317" i="3"/>
  <c r="Q317" i="3" s="1"/>
  <c r="P316" i="3"/>
  <c r="Q316" i="3" s="1"/>
  <c r="P315" i="3"/>
  <c r="Q315" i="3" s="1"/>
  <c r="P314" i="3"/>
  <c r="Q314" i="3" s="1"/>
  <c r="P313" i="3"/>
  <c r="Q313" i="3" s="1"/>
  <c r="P312" i="3"/>
  <c r="Q312" i="3" s="1"/>
  <c r="P311" i="3"/>
  <c r="Q311" i="3" s="1"/>
  <c r="P310" i="3"/>
  <c r="Q310" i="3" s="1"/>
  <c r="P309" i="3"/>
  <c r="Q309" i="3" s="1"/>
  <c r="P308" i="3"/>
  <c r="Q308" i="3" s="1"/>
  <c r="P307" i="3"/>
  <c r="Q307" i="3" s="1"/>
  <c r="P306" i="3"/>
  <c r="Q306" i="3" s="1"/>
  <c r="P305" i="3"/>
  <c r="Q305" i="3" s="1"/>
  <c r="P304" i="3"/>
  <c r="Q304" i="3" s="1"/>
  <c r="P303" i="3"/>
  <c r="Q303" i="3" s="1"/>
  <c r="P302" i="3"/>
  <c r="Q302" i="3" s="1"/>
  <c r="P301" i="3"/>
  <c r="Q301" i="3" s="1"/>
  <c r="P300" i="3"/>
  <c r="Q300" i="3" s="1"/>
  <c r="P299" i="3"/>
  <c r="Q299" i="3" s="1"/>
  <c r="P298" i="3"/>
  <c r="Q298" i="3" s="1"/>
  <c r="P297" i="3"/>
  <c r="Q297" i="3" s="1"/>
  <c r="P296" i="3"/>
  <c r="Q296" i="3" s="1"/>
  <c r="P295" i="3"/>
  <c r="Q295" i="3" s="1"/>
  <c r="P294" i="3"/>
  <c r="Q294" i="3" s="1"/>
  <c r="P293" i="3"/>
  <c r="Q293" i="3" s="1"/>
  <c r="P287" i="3"/>
  <c r="Q287" i="3" s="1"/>
  <c r="P286" i="3"/>
  <c r="Q286" i="3" s="1"/>
  <c r="P285" i="3"/>
  <c r="Q285" i="3" s="1"/>
  <c r="P284" i="3"/>
  <c r="Q284" i="3" s="1"/>
  <c r="P283" i="3"/>
  <c r="Q283" i="3" s="1"/>
  <c r="P282" i="3"/>
  <c r="Q282" i="3" s="1"/>
  <c r="P281" i="3"/>
  <c r="Q281" i="3" s="1"/>
  <c r="P280" i="3"/>
  <c r="Q280" i="3" s="1"/>
  <c r="P279" i="3"/>
  <c r="Q279" i="3" s="1"/>
  <c r="P278" i="3"/>
  <c r="Q278" i="3" s="1"/>
  <c r="P277" i="3"/>
  <c r="Q277" i="3" s="1"/>
  <c r="P276" i="3"/>
  <c r="Q276" i="3" s="1"/>
  <c r="P275" i="3"/>
  <c r="Q275" i="3" s="1"/>
  <c r="P274" i="3"/>
  <c r="Q274" i="3" s="1"/>
  <c r="P273" i="3"/>
  <c r="Q273" i="3" s="1"/>
  <c r="P272" i="3"/>
  <c r="Q272" i="3" s="1"/>
  <c r="P271" i="3"/>
  <c r="Q271" i="3" s="1"/>
  <c r="P270" i="3"/>
  <c r="Q270" i="3" s="1"/>
  <c r="P269" i="3"/>
  <c r="Q269" i="3" s="1"/>
  <c r="P268" i="3"/>
  <c r="Q268" i="3" s="1"/>
  <c r="P267" i="3"/>
  <c r="Q267" i="3" s="1"/>
  <c r="P266" i="3"/>
  <c r="Q266" i="3" s="1"/>
  <c r="P265" i="3"/>
  <c r="Q265" i="3" s="1"/>
  <c r="P264" i="3"/>
  <c r="Q264" i="3" s="1"/>
  <c r="P263" i="3"/>
  <c r="Q263" i="3" s="1"/>
  <c r="P262" i="3"/>
  <c r="Q262" i="3" s="1"/>
  <c r="P261" i="3"/>
  <c r="Q261" i="3" s="1"/>
  <c r="P255" i="3"/>
  <c r="Q255" i="3" s="1"/>
  <c r="P254" i="3"/>
  <c r="Q254" i="3" s="1"/>
  <c r="P253" i="3"/>
  <c r="Q253" i="3" s="1"/>
  <c r="P252" i="3"/>
  <c r="Q252" i="3" s="1"/>
  <c r="P251" i="3"/>
  <c r="Q251" i="3" s="1"/>
  <c r="P250" i="3"/>
  <c r="Q250" i="3" s="1"/>
  <c r="P249" i="3"/>
  <c r="Q249" i="3" s="1"/>
  <c r="P248" i="3"/>
  <c r="Q248" i="3" s="1"/>
  <c r="P247" i="3"/>
  <c r="Q247" i="3" s="1"/>
  <c r="P246" i="3"/>
  <c r="Q246" i="3" s="1"/>
  <c r="P245" i="3"/>
  <c r="Q245" i="3" s="1"/>
  <c r="P244" i="3"/>
  <c r="Q244" i="3" s="1"/>
  <c r="P243" i="3"/>
  <c r="Q243" i="3" s="1"/>
  <c r="P242" i="3"/>
  <c r="Q242" i="3" s="1"/>
  <c r="P241" i="3"/>
  <c r="Q241" i="3" s="1"/>
  <c r="P240" i="3"/>
  <c r="Q240" i="3" s="1"/>
  <c r="P239" i="3"/>
  <c r="Q239" i="3" s="1"/>
  <c r="P238" i="3"/>
  <c r="Q238" i="3" s="1"/>
  <c r="P237" i="3"/>
  <c r="Q237" i="3" s="1"/>
  <c r="P236" i="3"/>
  <c r="Q236" i="3" s="1"/>
  <c r="P235" i="3"/>
  <c r="Q235" i="3" s="1"/>
  <c r="P234" i="3"/>
  <c r="Q234" i="3" s="1"/>
  <c r="P233" i="3"/>
  <c r="Q233" i="3" s="1"/>
  <c r="P232" i="3"/>
  <c r="Q232" i="3" s="1"/>
  <c r="P231" i="3"/>
  <c r="Q231" i="3" s="1"/>
  <c r="P230" i="3"/>
  <c r="Q230" i="3" s="1"/>
  <c r="P229" i="3"/>
  <c r="Q229" i="3" s="1"/>
  <c r="P223" i="3"/>
  <c r="Q223" i="3" s="1"/>
  <c r="P222" i="3"/>
  <c r="Q222" i="3" s="1"/>
  <c r="P221" i="3"/>
  <c r="Q221" i="3" s="1"/>
  <c r="P220" i="3"/>
  <c r="Q220" i="3" s="1"/>
  <c r="P219" i="3"/>
  <c r="Q219" i="3" s="1"/>
  <c r="P218" i="3"/>
  <c r="Q218" i="3" s="1"/>
  <c r="P217" i="3"/>
  <c r="Q217" i="3" s="1"/>
  <c r="P216" i="3"/>
  <c r="Q216" i="3" s="1"/>
  <c r="P215" i="3"/>
  <c r="Q215" i="3" s="1"/>
  <c r="P214" i="3"/>
  <c r="Q214" i="3" s="1"/>
  <c r="P213" i="3"/>
  <c r="Q213" i="3" s="1"/>
  <c r="P212" i="3"/>
  <c r="Q212" i="3" s="1"/>
  <c r="P211" i="3"/>
  <c r="Q211" i="3" s="1"/>
  <c r="P210" i="3"/>
  <c r="Q210" i="3" s="1"/>
  <c r="P209" i="3"/>
  <c r="Q209" i="3" s="1"/>
  <c r="P208" i="3"/>
  <c r="Q208" i="3" s="1"/>
  <c r="P207" i="3"/>
  <c r="Q207" i="3" s="1"/>
  <c r="P206" i="3"/>
  <c r="Q206" i="3" s="1"/>
  <c r="P205" i="3"/>
  <c r="Q205" i="3" s="1"/>
  <c r="P204" i="3"/>
  <c r="Q204" i="3" s="1"/>
  <c r="P203" i="3"/>
  <c r="Q203" i="3" s="1"/>
  <c r="P202" i="3"/>
  <c r="Q202" i="3" s="1"/>
  <c r="P201" i="3"/>
  <c r="Q201" i="3" s="1"/>
  <c r="P200" i="3"/>
  <c r="Q200" i="3" s="1"/>
  <c r="P199" i="3"/>
  <c r="Q199" i="3" s="1"/>
  <c r="P198" i="3"/>
  <c r="Q198" i="3" s="1"/>
  <c r="P197" i="3"/>
  <c r="Q197" i="3" s="1"/>
  <c r="P191" i="3"/>
  <c r="Q191" i="3" s="1"/>
  <c r="P190" i="3"/>
  <c r="Q190" i="3" s="1"/>
  <c r="P189" i="3"/>
  <c r="Q189" i="3" s="1"/>
  <c r="P188" i="3"/>
  <c r="Q188" i="3" s="1"/>
  <c r="P187" i="3"/>
  <c r="Q187" i="3" s="1"/>
  <c r="P186" i="3"/>
  <c r="Q186" i="3" s="1"/>
  <c r="P185" i="3"/>
  <c r="Q185" i="3" s="1"/>
  <c r="P184" i="3"/>
  <c r="Q184" i="3" s="1"/>
  <c r="P183" i="3"/>
  <c r="Q183" i="3" s="1"/>
  <c r="P182" i="3"/>
  <c r="Q182" i="3" s="1"/>
  <c r="P181" i="3"/>
  <c r="Q181" i="3" s="1"/>
  <c r="P180" i="3"/>
  <c r="Q180" i="3" s="1"/>
  <c r="P179" i="3"/>
  <c r="Q179" i="3" s="1"/>
  <c r="P178" i="3"/>
  <c r="Q178" i="3" s="1"/>
  <c r="P177" i="3"/>
  <c r="Q177" i="3" s="1"/>
  <c r="P176" i="3"/>
  <c r="Q176" i="3" s="1"/>
  <c r="P175" i="3"/>
  <c r="Q175" i="3" s="1"/>
  <c r="P174" i="3"/>
  <c r="Q174" i="3" s="1"/>
  <c r="P173" i="3"/>
  <c r="Q173" i="3" s="1"/>
  <c r="P172" i="3"/>
  <c r="Q172" i="3" s="1"/>
  <c r="P171" i="3"/>
  <c r="Q171" i="3" s="1"/>
  <c r="P170" i="3"/>
  <c r="Q170" i="3" s="1"/>
  <c r="P169" i="3"/>
  <c r="Q169" i="3" s="1"/>
  <c r="P168" i="3"/>
  <c r="Q168" i="3" s="1"/>
  <c r="P167" i="3"/>
  <c r="Q167" i="3" s="1"/>
  <c r="P166" i="3"/>
  <c r="Q166" i="3" s="1"/>
  <c r="P165" i="3"/>
  <c r="Q165" i="3" s="1"/>
  <c r="P159" i="3"/>
  <c r="Q159" i="3" s="1"/>
  <c r="P158" i="3"/>
  <c r="Q158" i="3" s="1"/>
  <c r="P157" i="3"/>
  <c r="Q157" i="3" s="1"/>
  <c r="P156" i="3"/>
  <c r="Q156" i="3" s="1"/>
  <c r="P155" i="3"/>
  <c r="Q155" i="3" s="1"/>
  <c r="P154" i="3"/>
  <c r="Q154" i="3" s="1"/>
  <c r="P153" i="3"/>
  <c r="Q153" i="3" s="1"/>
  <c r="P152" i="3"/>
  <c r="Q152" i="3" s="1"/>
  <c r="P151" i="3"/>
  <c r="Q151" i="3" s="1"/>
  <c r="P150" i="3"/>
  <c r="Q150" i="3" s="1"/>
  <c r="P149" i="3"/>
  <c r="Q149" i="3" s="1"/>
  <c r="P148" i="3"/>
  <c r="Q148" i="3" s="1"/>
  <c r="P147" i="3"/>
  <c r="Q147" i="3" s="1"/>
  <c r="P146" i="3"/>
  <c r="Q146" i="3" s="1"/>
  <c r="P145" i="3"/>
  <c r="Q145" i="3" s="1"/>
  <c r="P144" i="3"/>
  <c r="Q144" i="3" s="1"/>
  <c r="P143" i="3"/>
  <c r="Q143" i="3" s="1"/>
  <c r="P142" i="3"/>
  <c r="Q142" i="3" s="1"/>
  <c r="P141" i="3"/>
  <c r="Q141" i="3" s="1"/>
  <c r="P140" i="3"/>
  <c r="Q140" i="3" s="1"/>
  <c r="P139" i="3"/>
  <c r="Q139" i="3" s="1"/>
  <c r="P138" i="3"/>
  <c r="Q138" i="3" s="1"/>
  <c r="P137" i="3"/>
  <c r="Q137" i="3" s="1"/>
  <c r="P136" i="3"/>
  <c r="Q136" i="3" s="1"/>
  <c r="P135" i="3"/>
  <c r="Q135" i="3" s="1"/>
  <c r="P134" i="3"/>
  <c r="Q134" i="3" s="1"/>
  <c r="P133" i="3"/>
  <c r="Q133" i="3" s="1"/>
  <c r="P127" i="3"/>
  <c r="Q127" i="3" s="1"/>
  <c r="P126" i="3"/>
  <c r="Q126" i="3" s="1"/>
  <c r="P125" i="3"/>
  <c r="Q125" i="3" s="1"/>
  <c r="P124" i="3"/>
  <c r="Q124" i="3" s="1"/>
  <c r="P123" i="3"/>
  <c r="Q123" i="3" s="1"/>
  <c r="P122" i="3"/>
  <c r="Q122" i="3" s="1"/>
  <c r="P121" i="3"/>
  <c r="Q121" i="3" s="1"/>
  <c r="P120" i="3"/>
  <c r="Q120" i="3" s="1"/>
  <c r="P119" i="3"/>
  <c r="Q119" i="3" s="1"/>
  <c r="P118" i="3"/>
  <c r="Q118" i="3" s="1"/>
  <c r="P117" i="3"/>
  <c r="Q117" i="3" s="1"/>
  <c r="P116" i="3"/>
  <c r="Q116" i="3" s="1"/>
  <c r="P114" i="3"/>
  <c r="Q114" i="3" s="1"/>
  <c r="P113" i="3"/>
  <c r="Q113" i="3" s="1"/>
  <c r="P112" i="3"/>
  <c r="Q112" i="3" s="1"/>
  <c r="P111" i="3"/>
  <c r="Q111" i="3" s="1"/>
  <c r="P110" i="3"/>
  <c r="Q110" i="3" s="1"/>
  <c r="P109" i="3"/>
  <c r="Q109" i="3" s="1"/>
  <c r="P108" i="3"/>
  <c r="Q108" i="3" s="1"/>
  <c r="P107" i="3"/>
  <c r="Q107" i="3" s="1"/>
  <c r="P106" i="3"/>
  <c r="Q106" i="3" s="1"/>
  <c r="P105" i="3"/>
  <c r="Q105" i="3" s="1"/>
  <c r="P104" i="3"/>
  <c r="Q104" i="3" s="1"/>
  <c r="P103" i="3"/>
  <c r="Q103" i="3" s="1"/>
  <c r="P102" i="3"/>
  <c r="Q102" i="3" s="1"/>
  <c r="P101" i="3"/>
  <c r="Q101" i="3" s="1"/>
  <c r="P95" i="3"/>
  <c r="Q95" i="3" s="1"/>
  <c r="P94" i="3"/>
  <c r="Q94" i="3" s="1"/>
  <c r="P93" i="3"/>
  <c r="Q93" i="3" s="1"/>
  <c r="P92" i="3"/>
  <c r="Q92" i="3" s="1"/>
  <c r="P91" i="3"/>
  <c r="Q91" i="3" s="1"/>
  <c r="P90" i="3"/>
  <c r="Q90" i="3" s="1"/>
  <c r="P89" i="3"/>
  <c r="Q89" i="3" s="1"/>
  <c r="P88" i="3"/>
  <c r="Q88" i="3" s="1"/>
  <c r="P87" i="3"/>
  <c r="Q87" i="3" s="1"/>
  <c r="P86" i="3"/>
  <c r="Q86" i="3" s="1"/>
  <c r="P85" i="3"/>
  <c r="Q85" i="3" s="1"/>
  <c r="P84" i="3"/>
  <c r="Q84" i="3" s="1"/>
  <c r="P83" i="3"/>
  <c r="Q83" i="3" s="1"/>
  <c r="P82" i="3"/>
  <c r="Q82" i="3" s="1"/>
  <c r="P81" i="3"/>
  <c r="Q81" i="3" s="1"/>
  <c r="P80" i="3"/>
  <c r="Q80" i="3" s="1"/>
  <c r="P79" i="3"/>
  <c r="Q79" i="3" s="1"/>
  <c r="P78" i="3"/>
  <c r="Q78" i="3" s="1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3" i="3"/>
  <c r="Q63" i="3" s="1"/>
  <c r="P62" i="3"/>
  <c r="Q62" i="3" s="1"/>
  <c r="P61" i="3"/>
  <c r="Q61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Q8" i="3" s="1"/>
  <c r="P7" i="3"/>
  <c r="Q7" i="3" s="1"/>
  <c r="P6" i="3"/>
  <c r="Q6" i="3" s="1"/>
  <c r="P5" i="3"/>
  <c r="Q5" i="3" s="1"/>
  <c r="P103" i="13"/>
  <c r="Q103" i="13" s="1"/>
  <c r="P102" i="13"/>
  <c r="Q102" i="13" s="1"/>
  <c r="P101" i="13"/>
  <c r="Q101" i="13" s="1"/>
  <c r="P95" i="13"/>
  <c r="Q95" i="13" s="1"/>
  <c r="P94" i="13"/>
  <c r="Q94" i="13" s="1"/>
  <c r="P93" i="13"/>
  <c r="Q93" i="13" s="1"/>
  <c r="P87" i="13"/>
  <c r="Q87" i="13" s="1"/>
  <c r="P86" i="13"/>
  <c r="Q86" i="13" s="1"/>
  <c r="P85" i="13"/>
  <c r="Q85" i="13" s="1"/>
  <c r="P79" i="13"/>
  <c r="Q79" i="13" s="1"/>
  <c r="P78" i="13"/>
  <c r="Q78" i="13" s="1"/>
  <c r="P77" i="13"/>
  <c r="Q77" i="13" s="1"/>
  <c r="P71" i="13"/>
  <c r="Q71" i="13" s="1"/>
  <c r="P70" i="13"/>
  <c r="Q70" i="13" s="1"/>
  <c r="P69" i="13"/>
  <c r="Q69" i="13" s="1"/>
  <c r="P63" i="13"/>
  <c r="Q63" i="13" s="1"/>
  <c r="P62" i="13"/>
  <c r="Q62" i="13" s="1"/>
  <c r="P61" i="13"/>
  <c r="Q61" i="13" s="1"/>
  <c r="P55" i="13"/>
  <c r="Q55" i="13" s="1"/>
  <c r="P54" i="13"/>
  <c r="Q54" i="13" s="1"/>
  <c r="P53" i="13"/>
  <c r="Q53" i="13" s="1"/>
  <c r="P47" i="13"/>
  <c r="Q47" i="13" s="1"/>
  <c r="P46" i="13"/>
  <c r="Q46" i="13" s="1"/>
  <c r="P45" i="13"/>
  <c r="Q45" i="13" s="1"/>
  <c r="P39" i="13"/>
  <c r="Q39" i="13" s="1"/>
  <c r="P38" i="13"/>
  <c r="Q38" i="13" s="1"/>
  <c r="P37" i="13"/>
  <c r="Q37" i="13" s="1"/>
  <c r="P31" i="13"/>
  <c r="Q31" i="13" s="1"/>
  <c r="P30" i="13"/>
  <c r="Q30" i="13" s="1"/>
  <c r="P29" i="13"/>
  <c r="Q29" i="13" s="1"/>
  <c r="P23" i="13"/>
  <c r="Q23" i="13" s="1"/>
  <c r="P22" i="13"/>
  <c r="Q22" i="13" s="1"/>
  <c r="P21" i="13"/>
  <c r="Q21" i="13" s="1"/>
  <c r="P15" i="13"/>
  <c r="Q15" i="13" s="1"/>
  <c r="P14" i="13"/>
  <c r="Q14" i="13" s="1"/>
  <c r="P13" i="13"/>
  <c r="Q13" i="13" s="1"/>
  <c r="P7" i="13"/>
  <c r="Q7" i="13" s="1"/>
  <c r="P6" i="13"/>
  <c r="Q6" i="13" s="1"/>
  <c r="P5" i="13"/>
  <c r="Q5" i="13" s="1"/>
  <c r="O103" i="13"/>
  <c r="O102" i="13"/>
  <c r="O101" i="13"/>
  <c r="O95" i="13"/>
  <c r="O94" i="13"/>
  <c r="O93" i="13"/>
  <c r="O87" i="13"/>
  <c r="O86" i="13"/>
  <c r="O85" i="13"/>
  <c r="O79" i="13"/>
  <c r="O78" i="13"/>
  <c r="O77" i="13"/>
  <c r="O71" i="13"/>
  <c r="O70" i="13"/>
  <c r="O69" i="13"/>
  <c r="O63" i="13"/>
  <c r="O62" i="13"/>
  <c r="O61" i="13"/>
  <c r="O55" i="13"/>
  <c r="O54" i="13"/>
  <c r="O53" i="13"/>
  <c r="O47" i="13"/>
  <c r="O46" i="13"/>
  <c r="O45" i="13"/>
  <c r="O39" i="13"/>
  <c r="O38" i="13"/>
  <c r="O37" i="13"/>
  <c r="O31" i="13"/>
  <c r="O30" i="13"/>
  <c r="O29" i="13"/>
  <c r="O23" i="13"/>
  <c r="O22" i="13"/>
  <c r="O21" i="13"/>
  <c r="O15" i="13"/>
  <c r="O14" i="13"/>
  <c r="O13" i="13"/>
  <c r="O7" i="13"/>
  <c r="O5" i="13"/>
  <c r="O88" i="11" l="1"/>
  <c r="O24" i="11"/>
  <c r="O77" i="9"/>
  <c r="O70" i="9"/>
  <c r="O49" i="9"/>
  <c r="O42" i="9"/>
  <c r="O21" i="9"/>
  <c r="O14" i="9"/>
  <c r="O108" i="8"/>
  <c r="O96" i="8"/>
  <c r="O7" i="9"/>
  <c r="O88" i="13" l="1"/>
  <c r="O72" i="13"/>
  <c r="O48" i="13"/>
  <c r="O80" i="13"/>
  <c r="O40" i="11"/>
  <c r="O80" i="11"/>
  <c r="O104" i="11"/>
  <c r="O30" i="10"/>
  <c r="O110" i="10"/>
  <c r="O80" i="10"/>
  <c r="O35" i="9"/>
  <c r="O63" i="9"/>
  <c r="O91" i="9"/>
  <c r="O9" i="6"/>
  <c r="O24" i="13"/>
  <c r="O84" i="8"/>
  <c r="O130" i="10"/>
  <c r="O18" i="6"/>
  <c r="O36" i="6"/>
  <c r="O54" i="6"/>
  <c r="O72" i="6"/>
  <c r="O90" i="6"/>
  <c r="O108" i="6"/>
  <c r="O28" i="7"/>
  <c r="O72" i="8"/>
  <c r="O20" i="10"/>
  <c r="O32" i="13"/>
  <c r="O96" i="13"/>
  <c r="O98" i="7"/>
  <c r="O112" i="7"/>
  <c r="O120" i="8"/>
  <c r="O126" i="7"/>
  <c r="O50" i="10"/>
  <c r="O64" i="3"/>
  <c r="O42" i="7"/>
  <c r="O154" i="7"/>
  <c r="O60" i="8"/>
  <c r="O156" i="8"/>
  <c r="O70" i="10"/>
  <c r="O56" i="13"/>
  <c r="O16" i="13"/>
  <c r="O144" i="8"/>
  <c r="O120" i="10"/>
  <c r="O12" i="8"/>
  <c r="O70" i="7"/>
  <c r="O182" i="7"/>
  <c r="O36" i="8"/>
  <c r="O132" i="8"/>
  <c r="O90" i="10"/>
  <c r="O40" i="13"/>
  <c r="O104" i="13"/>
  <c r="O14" i="7"/>
  <c r="O56" i="7"/>
  <c r="O168" i="7"/>
  <c r="O48" i="8"/>
  <c r="O40" i="10"/>
  <c r="O10" i="10"/>
  <c r="O27" i="6"/>
  <c r="O45" i="6"/>
  <c r="O63" i="6"/>
  <c r="O81" i="6"/>
  <c r="O99" i="6"/>
  <c r="O117" i="6"/>
  <c r="O84" i="7"/>
  <c r="O24" i="8"/>
  <c r="O28" i="9"/>
  <c r="O56" i="9"/>
  <c r="O84" i="9"/>
  <c r="O60" i="10"/>
  <c r="O64" i="13"/>
  <c r="O8" i="13"/>
  <c r="O64" i="11"/>
  <c r="O48" i="11"/>
  <c r="O8" i="11"/>
  <c r="O72" i="11"/>
  <c r="O32" i="11"/>
  <c r="O96" i="11"/>
  <c r="O56" i="11"/>
  <c r="O16" i="11"/>
  <c r="O100" i="10"/>
  <c r="O140" i="7"/>
  <c r="O32" i="3"/>
</calcChain>
</file>

<file path=xl/sharedStrings.xml><?xml version="1.0" encoding="utf-8"?>
<sst xmlns="http://schemas.openxmlformats.org/spreadsheetml/2006/main" count="3822" uniqueCount="245">
  <si>
    <t>Schedule A. Administrative</t>
  </si>
  <si>
    <t>All StarZ Staffing &amp; Consulting, Inc.</t>
  </si>
  <si>
    <t>Cell Staff, LLC</t>
  </si>
  <si>
    <t>Global Economic Advantage Inc.</t>
  </si>
  <si>
    <t>Global Solutions Group Inc.</t>
  </si>
  <si>
    <t>Howroyd-Wright Employment Agency, Inc.</t>
  </si>
  <si>
    <t>Infojini Inc.</t>
  </si>
  <si>
    <t>Inspiren Tech Solutions LLC</t>
  </si>
  <si>
    <t>Midtown Personnel Inc. dba The Midtown Group</t>
  </si>
  <si>
    <t>Midtown Personnel Inc.</t>
  </si>
  <si>
    <t>P.I.E. Management, L.L.C.</t>
  </si>
  <si>
    <t>SoftHQ, Inc.</t>
  </si>
  <si>
    <t>Technostaff LLC dba HonorVet Technologies</t>
  </si>
  <si>
    <t>TripleNet Technologies, Inc.</t>
  </si>
  <si>
    <t>Schedule B. Risk Management</t>
  </si>
  <si>
    <t>Schedule C. Finance</t>
  </si>
  <si>
    <t>Schedule D. Engineering</t>
  </si>
  <si>
    <t>Schedule E. Scientific</t>
  </si>
  <si>
    <t>Schedule F. Appraisers</t>
  </si>
  <si>
    <t>Schedule G. Recreation</t>
  </si>
  <si>
    <t>Schedule H. Communications</t>
  </si>
  <si>
    <t>Schedule I. Service and Security</t>
  </si>
  <si>
    <t>Schedule J. Legal Administration</t>
  </si>
  <si>
    <t>Call Orders</t>
  </si>
  <si>
    <t>Primary</t>
  </si>
  <si>
    <t>P.I.E. Management, LLC</t>
  </si>
  <si>
    <t>Secondary</t>
  </si>
  <si>
    <t>Tertiary</t>
  </si>
  <si>
    <t>Technostaff LLC dba HonerVet Technologies</t>
  </si>
  <si>
    <t>SCHEDULE A - ADMINISTRATIVE</t>
  </si>
  <si>
    <t>Lowest Rate</t>
  </si>
  <si>
    <t>OFFEROR:</t>
  </si>
  <si>
    <t>2Catapult LLC</t>
  </si>
  <si>
    <t>Non Responsive - Did not provide references</t>
  </si>
  <si>
    <t>ITEM NO.</t>
  </si>
  <si>
    <t>JOB TITLE</t>
  </si>
  <si>
    <t>KC 2019 HOURLY WAGE RATE (MINIMUM)</t>
  </si>
  <si>
    <t>AWARD POINTS WAGE (MAX)</t>
  </si>
  <si>
    <t>AWARD POINTS OVERHEAD (MAX)</t>
  </si>
  <si>
    <t>AWARD POINTS PROMPT PAY</t>
  </si>
  <si>
    <t>2019 WAGE RATE      (PER HOUR)</t>
  </si>
  <si>
    <t>Proposed Overhead        (%)</t>
  </si>
  <si>
    <t>PROPOSED PROMPT PAYMENT</t>
  </si>
  <si>
    <t>2019 BILL RATE</t>
  </si>
  <si>
    <t>PROPOSED BILL RATE, W/PROMPT PAY</t>
  </si>
  <si>
    <t>POINTS FOR WAGE</t>
  </si>
  <si>
    <t>POINTS FOR OVERHEAD</t>
  </si>
  <si>
    <t>POINTS PROMPT PAY</t>
  </si>
  <si>
    <t>TOTAL POINTS</t>
  </si>
  <si>
    <t>BILL RATE VERIFICATION</t>
  </si>
  <si>
    <t>Administrative Assistant I</t>
  </si>
  <si>
    <t>Administrative Assistant II</t>
  </si>
  <si>
    <t>Administrative Office Asst</t>
  </si>
  <si>
    <t>Administrative Specialist I</t>
  </si>
  <si>
    <t>Administrative Specialist II</t>
  </si>
  <si>
    <t>Administrative Specialist III</t>
  </si>
  <si>
    <t>Administrative Staff Assistant</t>
  </si>
  <si>
    <t>Administrator I</t>
  </si>
  <si>
    <t>Administrator II</t>
  </si>
  <si>
    <t>Contract Specialist I</t>
  </si>
  <si>
    <t>Contract Specialist II</t>
  </si>
  <si>
    <t>Customer Service Spec I</t>
  </si>
  <si>
    <t>Customer Service Spec II</t>
  </si>
  <si>
    <t>Customer Service Spec III</t>
  </si>
  <si>
    <t>Health Program Assistant I</t>
  </si>
  <si>
    <t>Human Resource Analyst</t>
  </si>
  <si>
    <t>Human Resource Associate</t>
  </si>
  <si>
    <t>Project/Program Manager I</t>
  </si>
  <si>
    <t>Project/Program Manager II</t>
  </si>
  <si>
    <t>Project/Program Manager III</t>
  </si>
  <si>
    <t>Technical Info Proc Spec I</t>
  </si>
  <si>
    <t>Technical Info Proc Spec II</t>
  </si>
  <si>
    <t>Technical Info Proc Spec III</t>
  </si>
  <si>
    <t>Technical Info Proc Spec IV</t>
  </si>
  <si>
    <t>Transit Admin Spec I</t>
  </si>
  <si>
    <t>Transit Admin Spec II</t>
  </si>
  <si>
    <t>Word Processing Operator</t>
  </si>
  <si>
    <t>TOTAL POINTS AWARDED</t>
  </si>
  <si>
    <t>NON-RESPONSIVE - Lower than wage rate minimum on Item # 16</t>
  </si>
  <si>
    <t>NON-RESPONSIVE No Bid on Item #15</t>
  </si>
  <si>
    <t>Technostaff LLC</t>
  </si>
  <si>
    <t>SCHEDULE B - RISK MANGEMENT</t>
  </si>
  <si>
    <t>Claims Assistant</t>
  </si>
  <si>
    <t>Claims Officer</t>
  </si>
  <si>
    <t>Tort Claims Investigator</t>
  </si>
  <si>
    <t>NON RESPONSIVE - Lower than wage rate minimum on Item #3</t>
  </si>
  <si>
    <t xml:space="preserve">Midtown Personnel Inc. </t>
  </si>
  <si>
    <t>SCHEDULE C - FINANCE</t>
  </si>
  <si>
    <t>NON-RESPONSIVE - Did not provide references &amp; lower than wage rate minimum on Item # 11</t>
  </si>
  <si>
    <t>Accountant</t>
  </si>
  <si>
    <t>Accountant - Assistant</t>
  </si>
  <si>
    <t>Accountant - Principal</t>
  </si>
  <si>
    <t>Accountant - Senior</t>
  </si>
  <si>
    <t>Accounting Technician I</t>
  </si>
  <si>
    <t>Accounting Technician II</t>
  </si>
  <si>
    <t>Budget Analyst I</t>
  </si>
  <si>
    <t>Business &amp; Finance Officer I</t>
  </si>
  <si>
    <t>Business &amp; Finance Officer II</t>
  </si>
  <si>
    <t>Business &amp; Finance Officer III</t>
  </si>
  <si>
    <t>Business &amp; Finance Officer IV</t>
  </si>
  <si>
    <t>Buyer</t>
  </si>
  <si>
    <t>Buyer - Assistant</t>
  </si>
  <si>
    <t>Fiscal Specialist I</t>
  </si>
  <si>
    <t>Fiscal Specialist II</t>
  </si>
  <si>
    <t>Fiscal Specialist III</t>
  </si>
  <si>
    <t>Inventory Purchasing Spec I</t>
  </si>
  <si>
    <t>Inventory Purchasing Spec II</t>
  </si>
  <si>
    <t>Inventory Purchasing Spec III</t>
  </si>
  <si>
    <t>Scale Operator</t>
  </si>
  <si>
    <t>Transit Accounting Spec I</t>
  </si>
  <si>
    <t>Transit Accounting Spec II</t>
  </si>
  <si>
    <t>Global Economic Advantage Inc. DBA Vegazva Group</t>
  </si>
  <si>
    <t>SCHEDULE D - ENGINEERING</t>
  </si>
  <si>
    <t>Engineer I</t>
  </si>
  <si>
    <t>Engineer II</t>
  </si>
  <si>
    <t>Engineering Technician I</t>
  </si>
  <si>
    <t>Engineering Technician II</t>
  </si>
  <si>
    <t>SCHEDULE E - SCIENTIFIC</t>
  </si>
  <si>
    <t>Environmental Lab Scientist I</t>
  </si>
  <si>
    <t>Environmental Lab Scientist II</t>
  </si>
  <si>
    <t>Environmental Lab ScientistIII</t>
  </si>
  <si>
    <t>Environmental Scientist I</t>
  </si>
  <si>
    <t>Environmental Scientist II</t>
  </si>
  <si>
    <t>Environmental Specialist I</t>
  </si>
  <si>
    <t>Environmental Specialist II</t>
  </si>
  <si>
    <t>Laboratory Assistant I</t>
  </si>
  <si>
    <t>Laboratory Assistant II</t>
  </si>
  <si>
    <t>%</t>
  </si>
  <si>
    <t>SCHEDULE F - APPRAISERS</t>
  </si>
  <si>
    <t>Abstract Technician</t>
  </si>
  <si>
    <t>Appraiser - Assistant</t>
  </si>
  <si>
    <t>Appraiser - Senior</t>
  </si>
  <si>
    <t>Commercial Appraiser I</t>
  </si>
  <si>
    <t>Commercial Appraiser II</t>
  </si>
  <si>
    <t>Residential Appraiser I</t>
  </si>
  <si>
    <t>Residential Appraiser II</t>
  </si>
  <si>
    <t>SCHEDULE G - RECREATION</t>
  </si>
  <si>
    <t>Recreation Coordinator</t>
  </si>
  <si>
    <t>Recreation Specialist</t>
  </si>
  <si>
    <t>SCHEDULE H - COMMUNICATIONS</t>
  </si>
  <si>
    <t>Communications Spec-Dispatcher</t>
  </si>
  <si>
    <t>Communications Specialist I</t>
  </si>
  <si>
    <t>Communications Specialist II</t>
  </si>
  <si>
    <t>Communications Specialist III</t>
  </si>
  <si>
    <t>Graphic Designer</t>
  </si>
  <si>
    <t xml:space="preserve">Technostaff LLC </t>
  </si>
  <si>
    <t>SCHEDULE I - SERVICE AND SECURITY</t>
  </si>
  <si>
    <t>Custodian</t>
  </si>
  <si>
    <t>Security Officer</t>
  </si>
  <si>
    <t>Security Officer - Dispatch</t>
  </si>
  <si>
    <t>NON-RESPONSIVE - Lower than wage rate minimum on Item # 2</t>
  </si>
  <si>
    <t>SCHEDULE J - Legal Administrative Services</t>
  </si>
  <si>
    <t>Legal Administrative Spec I</t>
  </si>
  <si>
    <t>Legal Administrative Spec II</t>
  </si>
  <si>
    <t>Paralegal</t>
  </si>
  <si>
    <t>Administrative Assistant I (48)</t>
  </si>
  <si>
    <t>Administrative Assistant II (58)</t>
  </si>
  <si>
    <t>Administrative Office Asst (29)</t>
  </si>
  <si>
    <t>Administrative Specialist I (33)</t>
  </si>
  <si>
    <t>Administrative Specialist II (37)</t>
  </si>
  <si>
    <t>Administrative Specialist III (41)</t>
  </si>
  <si>
    <t>Administrative Staff Assistant (48)</t>
  </si>
  <si>
    <t>Administrator I (50)</t>
  </si>
  <si>
    <t>Administrator II (56)</t>
  </si>
  <si>
    <t>Contract Specialist I (56)</t>
  </si>
  <si>
    <t>Contract Specialist II (61)</t>
  </si>
  <si>
    <t>Customer Service Spec I (32)</t>
  </si>
  <si>
    <t>Customer Service Spec II (36)</t>
  </si>
  <si>
    <t>Customer Service Spec III (40)</t>
  </si>
  <si>
    <t>Health Program Assistant I (41)</t>
  </si>
  <si>
    <t>Human Resource Analyst (57)</t>
  </si>
  <si>
    <t>Human Resource Associate (51)</t>
  </si>
  <si>
    <t>Project/Program Manager I (53)</t>
  </si>
  <si>
    <t>Project/Program Manager II (58)</t>
  </si>
  <si>
    <t>Project/Program Manager III (63)</t>
  </si>
  <si>
    <t>Technical Info Proc Spec I (32)</t>
  </si>
  <si>
    <t>Technical Info Proc Spec II (36)</t>
  </si>
  <si>
    <t>Technical Info Proc Spec III (40)</t>
  </si>
  <si>
    <t>Technical Info Proc Spec IV (45)</t>
  </si>
  <si>
    <t>Transit Admin Spec I (35)</t>
  </si>
  <si>
    <t>Transit Admin Spec II (39)</t>
  </si>
  <si>
    <t>Word Processing Operator (42)</t>
  </si>
  <si>
    <t>JOB TITLE &amp; PAY GRADE</t>
  </si>
  <si>
    <t>Claims Assistant (47)</t>
  </si>
  <si>
    <t>Claims Officer (52)</t>
  </si>
  <si>
    <t>Tort Claims Investigator (59)</t>
  </si>
  <si>
    <t>Accountant (52)</t>
  </si>
  <si>
    <t>Accountant - Assistant (46)</t>
  </si>
  <si>
    <t>Accountant - Principal (60)</t>
  </si>
  <si>
    <t>Accountant - Senior (56)</t>
  </si>
  <si>
    <t>Accounting Technician I (13)</t>
  </si>
  <si>
    <t>Accounting Technician II (24)</t>
  </si>
  <si>
    <t>Budget Analyst I (57)</t>
  </si>
  <si>
    <t>Business &amp; Finance Officer I (53)</t>
  </si>
  <si>
    <t>Business &amp; Finance Officer II (58)</t>
  </si>
  <si>
    <t>Business &amp; Finance Officer III (62)</t>
  </si>
  <si>
    <t>Business &amp; Finance Officer IV (67)</t>
  </si>
  <si>
    <t>Buyer (54)</t>
  </si>
  <si>
    <t>Buyer - Assistant (49)</t>
  </si>
  <si>
    <t>Fiscal Specialist I (34)</t>
  </si>
  <si>
    <t>Fiscal Specialist II (38)</t>
  </si>
  <si>
    <t>Fiscal Specialist III (42)</t>
  </si>
  <si>
    <t>Inventory Purchasing Spec I (42)</t>
  </si>
  <si>
    <t>Inventory Purchasing Spec II (46)</t>
  </si>
  <si>
    <t>Inventory Purchasing Spec III (49)</t>
  </si>
  <si>
    <r>
      <t xml:space="preserve">Scale Operator </t>
    </r>
    <r>
      <rPr>
        <sz val="12"/>
        <color rgb="FFFF0000"/>
        <rFont val="Arial"/>
        <family val="2"/>
      </rPr>
      <t>(138)</t>
    </r>
  </si>
  <si>
    <t>Transit Accounting Spec I (40)</t>
  </si>
  <si>
    <t>Transit Accounting Spec II (44)</t>
  </si>
  <si>
    <t>Engineer I (54)</t>
  </si>
  <si>
    <t>Engineer II (59)</t>
  </si>
  <si>
    <t>Engineering Technician I (43)</t>
  </si>
  <si>
    <t>Engineering Technician II (47)</t>
  </si>
  <si>
    <t>Environmental Lab Scientist I (54)</t>
  </si>
  <si>
    <t>Environmental Lab Scientist II (59)</t>
  </si>
  <si>
    <t>Environmental Lab ScientistIII (64)</t>
  </si>
  <si>
    <t>Environmental Scientist I (54)</t>
  </si>
  <si>
    <t>Environmental Scientist II (59)</t>
  </si>
  <si>
    <t>Environmental Specialist I (47)</t>
  </si>
  <si>
    <t>Environmental Specialist II (51)</t>
  </si>
  <si>
    <t>Laboratory Assistant I (28)</t>
  </si>
  <si>
    <t>Laboratory Assistant II (33)</t>
  </si>
  <si>
    <t>Abstract Technician (42)</t>
  </si>
  <si>
    <t>Appraiser - Senior (63)</t>
  </si>
  <si>
    <t>Appraiser - Assistant (41)</t>
  </si>
  <si>
    <t>Commercial Appraiser I (52)</t>
  </si>
  <si>
    <t>Commercial Appraiser II (58)</t>
  </si>
  <si>
    <t>Residential Appraiser II (56)</t>
  </si>
  <si>
    <t>Recreation Coordinator (49)</t>
  </si>
  <si>
    <t>Recreation Specialist (46)</t>
  </si>
  <si>
    <t>Communications Spec-Dispatcher (47)</t>
  </si>
  <si>
    <t>Communications Specialist I (51)</t>
  </si>
  <si>
    <t>Communications Specialist II (54)</t>
  </si>
  <si>
    <t>Communications Specialist III (58)</t>
  </si>
  <si>
    <t>Graphic Designer (48)</t>
  </si>
  <si>
    <t>Custodian (30)</t>
  </si>
  <si>
    <t>Security Officer (36)</t>
  </si>
  <si>
    <t>Security Officer - Dispatch (38)</t>
  </si>
  <si>
    <t>2022 BILL RATE</t>
  </si>
  <si>
    <t>KC 2022 WAGE HOURLY RATE (MINIMUM)</t>
  </si>
  <si>
    <t>2022 WAGE RATE             (PER HOUR)</t>
  </si>
  <si>
    <t>2022 BILL RATE VERIFICATION</t>
  </si>
  <si>
    <t>Residential Appraiser I (50)</t>
  </si>
  <si>
    <r>
      <t>COLA 2020-</t>
    </r>
    <r>
      <rPr>
        <sz val="12"/>
        <rFont val="Arial"/>
        <family val="2"/>
      </rPr>
      <t>3.0</t>
    </r>
    <r>
      <rPr>
        <b/>
        <sz val="12"/>
        <rFont val="Arial"/>
        <family val="2"/>
      </rPr>
      <t>% 2021-0% 2022-4.545%</t>
    </r>
  </si>
  <si>
    <t>Functional Analyst (54)</t>
  </si>
  <si>
    <t>Contract Specialist Assistant (51)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</si>
</sst>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</numFmts>
  <fonts count="9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Fill="1" applyBorder="1" applyAlignment="1">
      <alignment vertical="center"/>
    </xf>
    <xf numFmtId="10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/>
    <xf numFmtId="16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left"/>
    </xf>
    <xf numFmtId="2" fontId="4" fillId="0" borderId="9" xfId="0" applyNumberFormat="1" applyFont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0" fontId="4" fillId="0" borderId="2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164" fontId="4" fillId="0" borderId="2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4" fontId="4" fillId="4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left" vertical="center"/>
    </xf>
    <xf numFmtId="164" fontId="4" fillId="0" borderId="16" xfId="1" applyNumberFormat="1" applyFont="1" applyFill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4" fillId="0" borderId="25" xfId="0" applyFont="1" applyBorder="1"/>
    <xf numFmtId="0" fontId="4" fillId="0" borderId="27" xfId="0" applyFont="1" applyBorder="1"/>
    <xf numFmtId="164" fontId="4" fillId="0" borderId="27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left" vertical="top"/>
    </xf>
    <xf numFmtId="1" fontId="2" fillId="2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left" vertical="center"/>
    </xf>
    <xf numFmtId="10" fontId="4" fillId="0" borderId="0" xfId="0" applyNumberFormat="1" applyFont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" xfId="1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/>
    </xf>
    <xf numFmtId="10" fontId="4" fillId="0" borderId="2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3" fontId="4" fillId="0" borderId="0" xfId="0" applyNumberFormat="1" applyFont="1"/>
    <xf numFmtId="43" fontId="2" fillId="0" borderId="0" xfId="0" applyNumberFormat="1" applyFont="1" applyAlignment="1">
      <alignment wrapText="1"/>
    </xf>
    <xf numFmtId="43" fontId="2" fillId="0" borderId="1" xfId="0" applyNumberFormat="1" applyFont="1" applyBorder="1" applyAlignment="1">
      <alignment horizontal="center" vertical="center" wrapText="1"/>
    </xf>
    <xf numFmtId="43" fontId="4" fillId="0" borderId="0" xfId="0" applyNumberFormat="1" applyFont="1" applyBorder="1"/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164" fontId="4" fillId="0" borderId="0" xfId="0" applyNumberFormat="1" applyFont="1" applyBorder="1"/>
    <xf numFmtId="165" fontId="4" fillId="0" borderId="1" xfId="0" applyNumberFormat="1" applyFont="1" applyBorder="1"/>
    <xf numFmtId="44" fontId="4" fillId="0" borderId="0" xfId="0" applyNumberFormat="1" applyFont="1"/>
    <xf numFmtId="44" fontId="2" fillId="0" borderId="0" xfId="0" applyNumberFormat="1" applyFont="1" applyAlignment="1">
      <alignment wrapText="1"/>
    </xf>
    <xf numFmtId="44" fontId="2" fillId="0" borderId="1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1" xfId="0" applyNumberFormat="1" applyFont="1" applyFill="1" applyBorder="1"/>
    <xf numFmtId="165" fontId="4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Fill="1" applyBorder="1"/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/>
    <xf numFmtId="164" fontId="4" fillId="6" borderId="4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 vertical="center"/>
    </xf>
    <xf numFmtId="10" fontId="4" fillId="6" borderId="4" xfId="0" applyNumberFormat="1" applyFont="1" applyFill="1" applyBorder="1" applyAlignment="1">
      <alignment horizontal="center"/>
    </xf>
    <xf numFmtId="164" fontId="4" fillId="6" borderId="29" xfId="0" applyNumberFormat="1" applyFont="1" applyFill="1" applyBorder="1" applyAlignment="1">
      <alignment horizontal="center" vertical="center"/>
    </xf>
    <xf numFmtId="2" fontId="4" fillId="6" borderId="29" xfId="0" applyNumberFormat="1" applyFont="1" applyFill="1" applyBorder="1" applyAlignment="1">
      <alignment horizontal="center" vertical="center"/>
    </xf>
    <xf numFmtId="2" fontId="4" fillId="6" borderId="4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/>
    <xf numFmtId="165" fontId="4" fillId="6" borderId="1" xfId="0" applyNumberFormat="1" applyFont="1" applyFill="1" applyBorder="1"/>
    <xf numFmtId="164" fontId="4" fillId="6" borderId="1" xfId="0" applyNumberFormat="1" applyFont="1" applyFill="1" applyBorder="1"/>
    <xf numFmtId="44" fontId="4" fillId="6" borderId="1" xfId="0" applyNumberFormat="1" applyFont="1" applyFill="1" applyBorder="1"/>
    <xf numFmtId="0" fontId="4" fillId="6" borderId="0" xfId="0" applyFont="1" applyFill="1"/>
    <xf numFmtId="164" fontId="4" fillId="6" borderId="0" xfId="0" applyNumberFormat="1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 vertical="center"/>
    </xf>
    <xf numFmtId="10" fontId="4" fillId="6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 vertical="center"/>
    </xf>
    <xf numFmtId="43" fontId="4" fillId="6" borderId="0" xfId="0" applyNumberFormat="1" applyFont="1" applyFill="1"/>
    <xf numFmtId="44" fontId="4" fillId="6" borderId="0" xfId="0" applyNumberFormat="1" applyFont="1" applyFill="1"/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164" fontId="2" fillId="6" borderId="7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0" fontId="4" fillId="6" borderId="8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49" fontId="2" fillId="6" borderId="10" xfId="1" applyNumberFormat="1" applyFont="1" applyFill="1" applyBorder="1" applyAlignment="1">
      <alignment horizontal="center" vertical="center" wrapText="1"/>
    </xf>
    <xf numFmtId="49" fontId="2" fillId="6" borderId="1" xfId="1" applyNumberFormat="1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164" fontId="2" fillId="6" borderId="23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left" vertical="center"/>
    </xf>
    <xf numFmtId="164" fontId="4" fillId="6" borderId="1" xfId="1" applyNumberFormat="1" applyFont="1" applyFill="1" applyBorder="1" applyAlignment="1">
      <alignment horizontal="center" vertical="center"/>
    </xf>
    <xf numFmtId="1" fontId="4" fillId="6" borderId="1" xfId="1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49" fontId="4" fillId="6" borderId="2" xfId="1" applyNumberFormat="1" applyFont="1" applyFill="1" applyBorder="1" applyAlignment="1">
      <alignment horizontal="left" vertical="center"/>
    </xf>
    <xf numFmtId="164" fontId="4" fillId="6" borderId="2" xfId="1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10" fontId="4" fillId="6" borderId="2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164" fontId="4" fillId="6" borderId="24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4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 xr:uid="{45926E28-E446-4D9B-A857-D2BE4BBBF8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9E8D-603F-4A27-9275-EC2729AEEA8F}">
  <dimension ref="A1:E51"/>
  <sheetViews>
    <sheetView workbookViewId="0">
      <selection activeCell="J33" sqref="J33"/>
    </sheetView>
  </sheetViews>
  <sheetFormatPr defaultColWidth="9.140625" defaultRowHeight="15"/>
  <cols>
    <col min="1" max="1" width="13.7109375" style="8" customWidth="1"/>
    <col min="2" max="3" width="9.140625" style="8"/>
    <col min="4" max="4" width="12" style="8" customWidth="1"/>
    <col min="5" max="16384" width="9.140625" style="8"/>
  </cols>
  <sheetData>
    <row r="1" spans="1:5" ht="15.75">
      <c r="A1" s="16" t="s">
        <v>23</v>
      </c>
    </row>
    <row r="3" spans="1:5" ht="15.75">
      <c r="A3" s="18" t="s">
        <v>0</v>
      </c>
      <c r="B3" s="18"/>
      <c r="C3" s="18"/>
      <c r="D3" s="18"/>
      <c r="E3" s="17"/>
    </row>
    <row r="4" spans="1:5">
      <c r="A4" s="8" t="s">
        <v>24</v>
      </c>
      <c r="B4" s="15" t="s">
        <v>25</v>
      </c>
    </row>
    <row r="5" spans="1:5">
      <c r="A5" s="8" t="s">
        <v>26</v>
      </c>
      <c r="B5" s="15" t="s">
        <v>6</v>
      </c>
    </row>
    <row r="6" spans="1:5">
      <c r="A6" s="8" t="s">
        <v>27</v>
      </c>
      <c r="B6" s="15" t="s">
        <v>13</v>
      </c>
    </row>
    <row r="8" spans="1:5" ht="15.75">
      <c r="A8" s="19" t="s">
        <v>14</v>
      </c>
    </row>
    <row r="9" spans="1:5">
      <c r="A9" s="8" t="s">
        <v>24</v>
      </c>
      <c r="B9" s="15" t="s">
        <v>6</v>
      </c>
    </row>
    <row r="10" spans="1:5">
      <c r="A10" s="8" t="s">
        <v>26</v>
      </c>
      <c r="B10" s="15" t="s">
        <v>10</v>
      </c>
    </row>
    <row r="11" spans="1:5">
      <c r="A11" s="8" t="s">
        <v>27</v>
      </c>
      <c r="B11" s="15" t="s">
        <v>13</v>
      </c>
    </row>
    <row r="13" spans="1:5" ht="15.75">
      <c r="A13" s="19" t="s">
        <v>15</v>
      </c>
    </row>
    <row r="14" spans="1:5">
      <c r="A14" s="8" t="s">
        <v>24</v>
      </c>
      <c r="B14" s="15" t="s">
        <v>10</v>
      </c>
    </row>
    <row r="15" spans="1:5">
      <c r="A15" s="8" t="s">
        <v>26</v>
      </c>
      <c r="B15" s="15" t="s">
        <v>6</v>
      </c>
    </row>
    <row r="16" spans="1:5">
      <c r="A16" s="8" t="s">
        <v>27</v>
      </c>
      <c r="B16" s="15" t="s">
        <v>13</v>
      </c>
    </row>
    <row r="18" spans="1:2" ht="15.75">
      <c r="A18" s="19" t="s">
        <v>16</v>
      </c>
    </row>
    <row r="19" spans="1:2">
      <c r="A19" s="8" t="s">
        <v>24</v>
      </c>
      <c r="B19" s="15" t="s">
        <v>10</v>
      </c>
    </row>
    <row r="20" spans="1:2">
      <c r="A20" s="8" t="s">
        <v>26</v>
      </c>
      <c r="B20" s="15" t="s">
        <v>6</v>
      </c>
    </row>
    <row r="21" spans="1:2">
      <c r="A21" s="8" t="s">
        <v>27</v>
      </c>
      <c r="B21" s="15" t="s">
        <v>13</v>
      </c>
    </row>
    <row r="23" spans="1:2" ht="15.75">
      <c r="A23" s="19" t="s">
        <v>17</v>
      </c>
    </row>
    <row r="24" spans="1:2">
      <c r="A24" s="8" t="s">
        <v>24</v>
      </c>
      <c r="B24" s="15" t="s">
        <v>10</v>
      </c>
    </row>
    <row r="25" spans="1:2">
      <c r="A25" s="8" t="s">
        <v>26</v>
      </c>
      <c r="B25" s="15" t="s">
        <v>6</v>
      </c>
    </row>
    <row r="26" spans="1:2">
      <c r="A26" s="8" t="s">
        <v>27</v>
      </c>
      <c r="B26" s="15" t="s">
        <v>13</v>
      </c>
    </row>
    <row r="28" spans="1:2" ht="15.75">
      <c r="A28" s="19" t="s">
        <v>18</v>
      </c>
    </row>
    <row r="29" spans="1:2">
      <c r="A29" s="8" t="s">
        <v>24</v>
      </c>
      <c r="B29" s="15" t="s">
        <v>6</v>
      </c>
    </row>
    <row r="30" spans="1:2">
      <c r="A30" s="8" t="s">
        <v>26</v>
      </c>
      <c r="B30" s="15" t="s">
        <v>10</v>
      </c>
    </row>
    <row r="31" spans="1:2">
      <c r="A31" s="8" t="s">
        <v>27</v>
      </c>
      <c r="B31" s="15" t="s">
        <v>28</v>
      </c>
    </row>
    <row r="33" spans="1:2" ht="15.75">
      <c r="A33" s="19" t="s">
        <v>19</v>
      </c>
    </row>
    <row r="34" spans="1:2">
      <c r="A34" s="8" t="s">
        <v>24</v>
      </c>
      <c r="B34" s="15" t="s">
        <v>6</v>
      </c>
    </row>
    <row r="35" spans="1:2">
      <c r="A35" s="8" t="s">
        <v>26</v>
      </c>
      <c r="B35" s="15" t="s">
        <v>10</v>
      </c>
    </row>
    <row r="36" spans="1:2">
      <c r="A36" s="8" t="s">
        <v>27</v>
      </c>
      <c r="B36" s="15" t="s">
        <v>13</v>
      </c>
    </row>
    <row r="38" spans="1:2" ht="15.75">
      <c r="A38" s="19" t="s">
        <v>20</v>
      </c>
    </row>
    <row r="39" spans="1:2">
      <c r="A39" s="8" t="s">
        <v>24</v>
      </c>
      <c r="B39" s="15" t="s">
        <v>10</v>
      </c>
    </row>
    <row r="40" spans="1:2">
      <c r="A40" s="8" t="s">
        <v>26</v>
      </c>
      <c r="B40" s="15" t="s">
        <v>6</v>
      </c>
    </row>
    <row r="41" spans="1:2">
      <c r="A41" s="8" t="s">
        <v>27</v>
      </c>
      <c r="B41" s="15" t="s">
        <v>13</v>
      </c>
    </row>
    <row r="43" spans="1:2" ht="15.75">
      <c r="A43" s="19" t="s">
        <v>21</v>
      </c>
    </row>
    <row r="44" spans="1:2">
      <c r="A44" s="8" t="s">
        <v>24</v>
      </c>
      <c r="B44" s="15" t="s">
        <v>6</v>
      </c>
    </row>
    <row r="45" spans="1:2">
      <c r="A45" s="8" t="s">
        <v>26</v>
      </c>
      <c r="B45" s="15" t="s">
        <v>10</v>
      </c>
    </row>
    <row r="46" spans="1:2">
      <c r="A46" s="8" t="s">
        <v>27</v>
      </c>
      <c r="B46" s="15" t="s">
        <v>13</v>
      </c>
    </row>
    <row r="48" spans="1:2" ht="15.75">
      <c r="A48" s="19" t="s">
        <v>22</v>
      </c>
    </row>
    <row r="49" spans="1:2">
      <c r="A49" s="8" t="s">
        <v>24</v>
      </c>
      <c r="B49" s="15" t="s">
        <v>10</v>
      </c>
    </row>
    <row r="50" spans="1:2">
      <c r="A50" s="8" t="s">
        <v>26</v>
      </c>
      <c r="B50" s="15" t="s">
        <v>6</v>
      </c>
    </row>
    <row r="51" spans="1:2">
      <c r="A51" s="8" t="s">
        <v>27</v>
      </c>
      <c r="B51" s="15" t="s">
        <v>13</v>
      </c>
    </row>
  </sheetData>
  <sheetProtection algorithmName="SHA-512" hashValue="58cncxF8E9Y91FQN3M+n9mgteDb9tdawabNPTjwQsjaqD6/gUvQPA6r4stJvs6mIJSZEkp9kDHC3wOciop1e9A==" saltValue="muIJJ7Z4HCLVSJs9YX9uew==" spinCount="100000" sheet="1" objects="1" scenarios="1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8BBE-3D10-4A7C-98B2-9C6BA6EE4B1C}">
  <dimension ref="A1:W104"/>
  <sheetViews>
    <sheetView topLeftCell="E1" zoomScaleNormal="100" workbookViewId="0">
      <selection activeCell="Q57" sqref="Q57"/>
    </sheetView>
  </sheetViews>
  <sheetFormatPr defaultColWidth="9.140625" defaultRowHeight="15"/>
  <cols>
    <col min="1" max="1" width="15.7109375" style="24" bestFit="1" customWidth="1"/>
    <col min="2" max="2" width="31.28515625" style="24" customWidth="1"/>
    <col min="3" max="3" width="13.140625" style="20" customWidth="1"/>
    <col min="4" max="4" width="11.85546875" style="151" customWidth="1"/>
    <col min="5" max="6" width="15.5703125" style="151" customWidth="1"/>
    <col min="7" max="7" width="15.28515625" style="20" customWidth="1"/>
    <col min="8" max="9" width="15.7109375" style="21" customWidth="1"/>
    <col min="10" max="11" width="15.7109375" style="20" customWidth="1"/>
    <col min="12" max="12" width="11.42578125" style="22" customWidth="1"/>
    <col min="13" max="14" width="14.42578125" style="22" customWidth="1"/>
    <col min="15" max="15" width="10.85546875" style="22" customWidth="1"/>
    <col min="16" max="16" width="17.140625" style="20" customWidth="1"/>
    <col min="17" max="17" width="9.140625" style="24" customWidth="1"/>
    <col min="18" max="18" width="13.140625" style="171" customWidth="1"/>
    <col min="19" max="19" width="12.85546875" style="41" customWidth="1"/>
    <col min="20" max="20" width="15.140625" style="262" bestFit="1" customWidth="1"/>
    <col min="21" max="21" width="9.140625" style="258"/>
    <col min="22" max="22" width="17.28515625" style="24" customWidth="1"/>
    <col min="23" max="16384" width="9.140625" style="24"/>
  </cols>
  <sheetData>
    <row r="1" spans="1:17" ht="15.75">
      <c r="A1" s="269" t="s">
        <v>146</v>
      </c>
      <c r="B1" s="269"/>
      <c r="C1" s="269"/>
      <c r="D1" s="148"/>
      <c r="E1" s="148"/>
      <c r="F1" s="148"/>
      <c r="G1" s="160"/>
    </row>
    <row r="2" spans="1:17" ht="15.75">
      <c r="A2" s="169"/>
      <c r="B2" s="169"/>
      <c r="C2" s="58"/>
      <c r="D2" s="148"/>
      <c r="E2" s="148"/>
      <c r="F2" s="148"/>
    </row>
    <row r="3" spans="1:17" ht="15.75" hidden="1">
      <c r="A3" s="59" t="s">
        <v>31</v>
      </c>
      <c r="B3" s="27" t="s">
        <v>32</v>
      </c>
      <c r="C3" s="56"/>
      <c r="D3" s="123"/>
      <c r="E3" s="124" t="s">
        <v>33</v>
      </c>
      <c r="F3" s="123"/>
      <c r="G3" s="28"/>
      <c r="H3" s="29"/>
      <c r="I3" s="29"/>
      <c r="J3" s="28"/>
      <c r="K3" s="28"/>
      <c r="L3" s="30"/>
      <c r="M3" s="30"/>
      <c r="N3" s="30"/>
      <c r="O3" s="60"/>
      <c r="P3" s="32"/>
    </row>
    <row r="4" spans="1:17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17" hidden="1">
      <c r="A5" s="35">
        <v>1</v>
      </c>
      <c r="B5" s="65" t="s">
        <v>147</v>
      </c>
      <c r="C5" s="51">
        <v>18.978999999999999</v>
      </c>
      <c r="D5" s="149">
        <v>55</v>
      </c>
      <c r="E5" s="149">
        <v>45</v>
      </c>
      <c r="F5" s="149">
        <v>5</v>
      </c>
      <c r="G5" s="42">
        <v>19.54</v>
      </c>
      <c r="H5" s="43">
        <v>0.21</v>
      </c>
      <c r="I5" s="43">
        <v>0</v>
      </c>
      <c r="J5" s="51">
        <f t="shared" ref="J5:J7" si="0">G5+(G5*H5)</f>
        <v>23.6434</v>
      </c>
      <c r="K5" s="51">
        <f t="shared" ref="K5:K7" si="1">J5-(J5*I5)</f>
        <v>23.6434</v>
      </c>
      <c r="L5" s="88">
        <f>$G$13/G5*(D5)</f>
        <v>53.420931422722624</v>
      </c>
      <c r="M5" s="89">
        <f>$H$5/H5*E5</f>
        <v>45</v>
      </c>
      <c r="N5" s="40">
        <f>I5/$I$61*(F5)</f>
        <v>0</v>
      </c>
      <c r="O5" s="62">
        <f>L5+M5+N5</f>
        <v>98.420931422722617</v>
      </c>
      <c r="P5" s="94">
        <f>G5+(G5*H5)</f>
        <v>23.6434</v>
      </c>
      <c r="Q5" s="41">
        <f>J5-P5</f>
        <v>0</v>
      </c>
    </row>
    <row r="6" spans="1:17" hidden="1">
      <c r="A6" s="35">
        <v>2</v>
      </c>
      <c r="B6" s="65" t="s">
        <v>148</v>
      </c>
      <c r="C6" s="51">
        <v>22.942399999999999</v>
      </c>
      <c r="D6" s="149">
        <v>55</v>
      </c>
      <c r="E6" s="149">
        <v>45</v>
      </c>
      <c r="F6" s="149">
        <v>5</v>
      </c>
      <c r="G6" s="42">
        <v>23.62</v>
      </c>
      <c r="H6" s="43">
        <v>0.21</v>
      </c>
      <c r="I6" s="43">
        <v>0</v>
      </c>
      <c r="J6" s="51">
        <f t="shared" si="0"/>
        <v>28.580200000000001</v>
      </c>
      <c r="K6" s="51">
        <f t="shared" si="1"/>
        <v>28.580200000000001</v>
      </c>
      <c r="L6" s="88">
        <f>$G$14/G6*(D6)</f>
        <v>53.416596104995769</v>
      </c>
      <c r="M6" s="89">
        <f>$H$6/H6*E6</f>
        <v>45</v>
      </c>
      <c r="N6" s="40">
        <f t="shared" ref="N6:N7" si="2">I6/$I$61*(F6)</f>
        <v>0</v>
      </c>
      <c r="O6" s="62">
        <f>L6+M6+N6</f>
        <v>98.416596104995762</v>
      </c>
      <c r="P6" s="94">
        <f t="shared" ref="P6:P7" si="3">G6+(G6*H6)</f>
        <v>28.580200000000001</v>
      </c>
      <c r="Q6" s="41">
        <f t="shared" ref="Q6:Q7" si="4">J6-P6</f>
        <v>0</v>
      </c>
    </row>
    <row r="7" spans="1:17" ht="15.75" hidden="1" thickBot="1">
      <c r="A7" s="44">
        <v>3</v>
      </c>
      <c r="B7" s="66" t="s">
        <v>149</v>
      </c>
      <c r="C7" s="53">
        <v>24.056899999999999</v>
      </c>
      <c r="D7" s="150">
        <v>55</v>
      </c>
      <c r="E7" s="150">
        <v>45</v>
      </c>
      <c r="F7" s="150">
        <v>5</v>
      </c>
      <c r="G7" s="67">
        <v>24.78</v>
      </c>
      <c r="H7" s="46">
        <v>0.21</v>
      </c>
      <c r="I7" s="46">
        <v>0</v>
      </c>
      <c r="J7" s="51">
        <f t="shared" si="0"/>
        <v>29.983800000000002</v>
      </c>
      <c r="K7" s="51">
        <f t="shared" si="1"/>
        <v>29.983800000000002</v>
      </c>
      <c r="L7" s="88">
        <f>$G$15/G7*(D7)</f>
        <v>53.395056497175133</v>
      </c>
      <c r="M7" s="89">
        <f>$H$6/H7*E7</f>
        <v>45</v>
      </c>
      <c r="N7" s="40">
        <f t="shared" si="2"/>
        <v>0</v>
      </c>
      <c r="O7" s="63">
        <f>L7+M7+N7</f>
        <v>98.395056497175133</v>
      </c>
      <c r="P7" s="95">
        <f t="shared" si="3"/>
        <v>29.983800000000002</v>
      </c>
      <c r="Q7" s="41">
        <f t="shared" si="4"/>
        <v>0</v>
      </c>
    </row>
    <row r="8" spans="1:17" ht="16.5" hidden="1" thickBot="1">
      <c r="A8" s="265" t="s">
        <v>77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47"/>
      <c r="O8" s="64">
        <f>SUM(O5:O7)</f>
        <v>295.23258402489353</v>
      </c>
      <c r="P8" s="55"/>
    </row>
    <row r="9" spans="1:17" hidden="1"/>
    <row r="10" spans="1:17" ht="15.75" hidden="1" thickBot="1"/>
    <row r="11" spans="1:17" ht="15.75" hidden="1">
      <c r="A11" s="59" t="s">
        <v>31</v>
      </c>
      <c r="B11" s="27" t="s">
        <v>1</v>
      </c>
      <c r="C11" s="56"/>
      <c r="D11" s="123"/>
      <c r="E11" s="123"/>
      <c r="F11" s="123"/>
      <c r="G11" s="28"/>
      <c r="H11" s="29"/>
      <c r="I11" s="29"/>
      <c r="J11" s="28"/>
      <c r="K11" s="28"/>
      <c r="L11" s="30"/>
      <c r="M11" s="30"/>
      <c r="N11" s="30"/>
      <c r="O11" s="60"/>
      <c r="P11" s="32"/>
    </row>
    <row r="12" spans="1:17" ht="78.75" hidden="1">
      <c r="A12" s="12" t="s">
        <v>34</v>
      </c>
      <c r="B12" s="1" t="s">
        <v>35</v>
      </c>
      <c r="C12" s="6" t="s">
        <v>36</v>
      </c>
      <c r="D12" s="125" t="s">
        <v>37</v>
      </c>
      <c r="E12" s="125" t="s">
        <v>38</v>
      </c>
      <c r="F12" s="125" t="s">
        <v>39</v>
      </c>
      <c r="G12" s="6" t="s">
        <v>40</v>
      </c>
      <c r="H12" s="5" t="s">
        <v>41</v>
      </c>
      <c r="I12" s="5" t="s">
        <v>42</v>
      </c>
      <c r="J12" s="6" t="s">
        <v>43</v>
      </c>
      <c r="K12" s="6" t="s">
        <v>44</v>
      </c>
      <c r="L12" s="33" t="s">
        <v>45</v>
      </c>
      <c r="M12" s="33" t="s">
        <v>46</v>
      </c>
      <c r="N12" s="33" t="s">
        <v>47</v>
      </c>
      <c r="O12" s="61" t="s">
        <v>48</v>
      </c>
      <c r="P12" s="91" t="s">
        <v>49</v>
      </c>
    </row>
    <row r="13" spans="1:17" hidden="1">
      <c r="A13" s="35">
        <v>1</v>
      </c>
      <c r="B13" s="65" t="s">
        <v>147</v>
      </c>
      <c r="C13" s="51">
        <v>18.978999999999999</v>
      </c>
      <c r="D13" s="149">
        <v>55</v>
      </c>
      <c r="E13" s="149">
        <v>45</v>
      </c>
      <c r="F13" s="149">
        <v>5</v>
      </c>
      <c r="G13" s="36">
        <v>18.978999999999999</v>
      </c>
      <c r="H13" s="43">
        <v>0.34</v>
      </c>
      <c r="I13" s="43">
        <v>0</v>
      </c>
      <c r="J13" s="51">
        <f t="shared" ref="J13:J15" si="5">G13+(G13*H13)</f>
        <v>25.43186</v>
      </c>
      <c r="K13" s="51">
        <f t="shared" ref="K13:K15" si="6">J13-(J13*I13)</f>
        <v>25.43186</v>
      </c>
      <c r="L13" s="88">
        <f>$G$13/G13*(D13)</f>
        <v>55</v>
      </c>
      <c r="M13" s="89">
        <f>$H$5/H13*E13</f>
        <v>27.794117647058819</v>
      </c>
      <c r="N13" s="40">
        <f>I13/$I$61*(F13)</f>
        <v>0</v>
      </c>
      <c r="O13" s="62">
        <f>L13+M13+N13</f>
        <v>82.794117647058812</v>
      </c>
      <c r="P13" s="94">
        <f t="shared" ref="P13:P15" si="7">G13+(G13*H13)</f>
        <v>25.43186</v>
      </c>
      <c r="Q13" s="41">
        <f t="shared" ref="Q13:Q15" si="8">J13-P13</f>
        <v>0</v>
      </c>
    </row>
    <row r="14" spans="1:17" hidden="1">
      <c r="A14" s="35">
        <v>2</v>
      </c>
      <c r="B14" s="65" t="s">
        <v>148</v>
      </c>
      <c r="C14" s="51">
        <v>22.942399999999999</v>
      </c>
      <c r="D14" s="149">
        <v>55</v>
      </c>
      <c r="E14" s="149">
        <v>45</v>
      </c>
      <c r="F14" s="149">
        <v>5</v>
      </c>
      <c r="G14" s="36">
        <v>22.94</v>
      </c>
      <c r="H14" s="43">
        <v>0.34</v>
      </c>
      <c r="I14" s="43">
        <v>0</v>
      </c>
      <c r="J14" s="51">
        <f t="shared" si="5"/>
        <v>30.739600000000003</v>
      </c>
      <c r="K14" s="51">
        <f t="shared" si="6"/>
        <v>30.739600000000003</v>
      </c>
      <c r="L14" s="88">
        <f>$G$14/G14*(D14)</f>
        <v>55</v>
      </c>
      <c r="M14" s="89">
        <f>$H$6/H14*E14</f>
        <v>27.794117647058819</v>
      </c>
      <c r="N14" s="40">
        <f t="shared" ref="N14:N15" si="9">I14/$I$61*(F14)</f>
        <v>0</v>
      </c>
      <c r="O14" s="62">
        <f>L14+M14+N14</f>
        <v>82.794117647058812</v>
      </c>
      <c r="P14" s="94">
        <f t="shared" si="7"/>
        <v>30.739600000000003</v>
      </c>
      <c r="Q14" s="41">
        <f t="shared" si="8"/>
        <v>0</v>
      </c>
    </row>
    <row r="15" spans="1:17" ht="15.75" hidden="1" thickBot="1">
      <c r="A15" s="44">
        <v>3</v>
      </c>
      <c r="B15" s="66" t="s">
        <v>149</v>
      </c>
      <c r="C15" s="53">
        <v>24.056899999999999</v>
      </c>
      <c r="D15" s="150">
        <v>55</v>
      </c>
      <c r="E15" s="150">
        <v>45</v>
      </c>
      <c r="F15" s="150">
        <v>5</v>
      </c>
      <c r="G15" s="45">
        <v>24.056899999999999</v>
      </c>
      <c r="H15" s="46">
        <v>0.34</v>
      </c>
      <c r="I15" s="46">
        <v>0</v>
      </c>
      <c r="J15" s="51">
        <f t="shared" si="5"/>
        <v>32.236246000000001</v>
      </c>
      <c r="K15" s="51">
        <f t="shared" si="6"/>
        <v>32.236246000000001</v>
      </c>
      <c r="L15" s="90">
        <f>$G$15/G15*(D15)</f>
        <v>55</v>
      </c>
      <c r="M15" s="89">
        <f>$H$6/H15*E15</f>
        <v>27.794117647058819</v>
      </c>
      <c r="N15" s="40">
        <f t="shared" si="9"/>
        <v>0</v>
      </c>
      <c r="O15" s="63">
        <f>L15+M15+N15</f>
        <v>82.794117647058812</v>
      </c>
      <c r="P15" s="95">
        <f t="shared" si="7"/>
        <v>32.236246000000001</v>
      </c>
      <c r="Q15" s="41">
        <f t="shared" si="8"/>
        <v>0</v>
      </c>
    </row>
    <row r="16" spans="1:17" ht="16.5" hidden="1" thickBot="1">
      <c r="A16" s="265" t="s">
        <v>77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47"/>
      <c r="O16" s="64">
        <f>SUM(O13:O15)</f>
        <v>248.38235294117644</v>
      </c>
      <c r="P16" s="55"/>
    </row>
    <row r="17" spans="1:17" hidden="1"/>
    <row r="18" spans="1:17" ht="15.75" hidden="1" thickBot="1"/>
    <row r="19" spans="1:17" ht="15.75" hidden="1">
      <c r="A19" s="59" t="s">
        <v>31</v>
      </c>
      <c r="B19" s="27" t="s">
        <v>2</v>
      </c>
      <c r="C19" s="56"/>
      <c r="D19" s="123"/>
      <c r="E19" s="123"/>
      <c r="F19" s="123"/>
      <c r="G19" s="28"/>
      <c r="H19" s="29"/>
      <c r="I19" s="29"/>
      <c r="J19" s="28"/>
      <c r="K19" s="28"/>
      <c r="L19" s="30"/>
      <c r="M19" s="30"/>
      <c r="N19" s="30"/>
      <c r="O19" s="60"/>
      <c r="P19" s="32"/>
    </row>
    <row r="20" spans="1:17" ht="78.75" hidden="1">
      <c r="A20" s="12" t="s">
        <v>34</v>
      </c>
      <c r="B20" s="1" t="s">
        <v>35</v>
      </c>
      <c r="C20" s="6" t="s">
        <v>36</v>
      </c>
      <c r="D20" s="125" t="s">
        <v>37</v>
      </c>
      <c r="E20" s="125" t="s">
        <v>38</v>
      </c>
      <c r="F20" s="125" t="s">
        <v>39</v>
      </c>
      <c r="G20" s="6" t="s">
        <v>40</v>
      </c>
      <c r="H20" s="5" t="s">
        <v>41</v>
      </c>
      <c r="I20" s="5" t="s">
        <v>42</v>
      </c>
      <c r="J20" s="6" t="s">
        <v>43</v>
      </c>
      <c r="K20" s="6" t="s">
        <v>44</v>
      </c>
      <c r="L20" s="33" t="s">
        <v>45</v>
      </c>
      <c r="M20" s="33" t="s">
        <v>46</v>
      </c>
      <c r="N20" s="33" t="s">
        <v>47</v>
      </c>
      <c r="O20" s="61" t="s">
        <v>48</v>
      </c>
      <c r="P20" s="91" t="s">
        <v>49</v>
      </c>
    </row>
    <row r="21" spans="1:17" hidden="1">
      <c r="A21" s="35">
        <v>1</v>
      </c>
      <c r="B21" s="65" t="s">
        <v>147</v>
      </c>
      <c r="C21" s="51">
        <v>18.978999999999999</v>
      </c>
      <c r="D21" s="149">
        <v>55</v>
      </c>
      <c r="E21" s="149">
        <v>45</v>
      </c>
      <c r="F21" s="149">
        <v>5</v>
      </c>
      <c r="G21" s="51">
        <v>19</v>
      </c>
      <c r="H21" s="43">
        <v>0.53500000000000003</v>
      </c>
      <c r="I21" s="43">
        <v>5.0000000000000001E-3</v>
      </c>
      <c r="J21" s="51">
        <f t="shared" ref="J21:J23" si="10">G21+(G21*H21)</f>
        <v>29.164999999999999</v>
      </c>
      <c r="K21" s="51">
        <f t="shared" ref="K21:K23" si="11">J21-(J21*I21)</f>
        <v>29.019175000000001</v>
      </c>
      <c r="L21" s="88">
        <f>$G$13/G21*(D21)</f>
        <v>54.939210526315783</v>
      </c>
      <c r="M21" s="89">
        <f>$H$5/H21*E21</f>
        <v>17.663551401869157</v>
      </c>
      <c r="N21" s="40">
        <f>I21/$I$61*(F21)</f>
        <v>1.25</v>
      </c>
      <c r="O21" s="62">
        <f>L21+M21+N21</f>
        <v>73.852761928184947</v>
      </c>
      <c r="P21" s="94">
        <f t="shared" ref="P21:P23" si="12">G21+(G21*H21)</f>
        <v>29.164999999999999</v>
      </c>
      <c r="Q21" s="41">
        <f t="shared" ref="Q21:Q23" si="13">J21-P21</f>
        <v>0</v>
      </c>
    </row>
    <row r="22" spans="1:17" hidden="1">
      <c r="A22" s="35">
        <v>2</v>
      </c>
      <c r="B22" s="65" t="s">
        <v>148</v>
      </c>
      <c r="C22" s="51">
        <v>22.942399999999999</v>
      </c>
      <c r="D22" s="149">
        <v>55</v>
      </c>
      <c r="E22" s="149">
        <v>45</v>
      </c>
      <c r="F22" s="149">
        <v>5</v>
      </c>
      <c r="G22" s="51">
        <v>23</v>
      </c>
      <c r="H22" s="43">
        <v>0.53500000000000003</v>
      </c>
      <c r="I22" s="43">
        <v>5.0000000000000001E-3</v>
      </c>
      <c r="J22" s="51">
        <f t="shared" si="10"/>
        <v>35.305</v>
      </c>
      <c r="K22" s="51">
        <f t="shared" si="11"/>
        <v>35.128475000000002</v>
      </c>
      <c r="L22" s="88">
        <f>$G$14/G22*(D22)</f>
        <v>54.856521739130443</v>
      </c>
      <c r="M22" s="89">
        <f>$H$6/H22*E22</f>
        <v>17.663551401869157</v>
      </c>
      <c r="N22" s="40">
        <f t="shared" ref="N22:N23" si="14">I22/$I$61*(F22)</f>
        <v>1.25</v>
      </c>
      <c r="O22" s="62">
        <f>L22+M22+N22</f>
        <v>73.7700731409996</v>
      </c>
      <c r="P22" s="94">
        <f t="shared" si="12"/>
        <v>35.305</v>
      </c>
      <c r="Q22" s="41">
        <f t="shared" si="13"/>
        <v>0</v>
      </c>
    </row>
    <row r="23" spans="1:17" ht="15.75" hidden="1" thickBot="1">
      <c r="A23" s="44">
        <v>3</v>
      </c>
      <c r="B23" s="66" t="s">
        <v>149</v>
      </c>
      <c r="C23" s="53">
        <v>24.056899999999999</v>
      </c>
      <c r="D23" s="150">
        <v>55</v>
      </c>
      <c r="E23" s="150">
        <v>45</v>
      </c>
      <c r="F23" s="150">
        <v>5</v>
      </c>
      <c r="G23" s="53">
        <v>24.5</v>
      </c>
      <c r="H23" s="46">
        <v>0.53500000000000003</v>
      </c>
      <c r="I23" s="46">
        <v>5.0000000000000001E-3</v>
      </c>
      <c r="J23" s="51">
        <f t="shared" si="10"/>
        <v>37.607500000000002</v>
      </c>
      <c r="K23" s="51">
        <f t="shared" si="11"/>
        <v>37.419462500000002</v>
      </c>
      <c r="L23" s="90">
        <f>$G$15/G23*(D23)</f>
        <v>54.005285714285712</v>
      </c>
      <c r="M23" s="89">
        <f>$H$6/H23*E23</f>
        <v>17.663551401869157</v>
      </c>
      <c r="N23" s="40">
        <f t="shared" si="14"/>
        <v>1.25</v>
      </c>
      <c r="O23" s="63">
        <f>L23+M23+N23</f>
        <v>72.918837116154862</v>
      </c>
      <c r="P23" s="95">
        <f t="shared" si="12"/>
        <v>37.607500000000002</v>
      </c>
      <c r="Q23" s="41">
        <f t="shared" si="13"/>
        <v>0</v>
      </c>
    </row>
    <row r="24" spans="1:17" ht="16.5" hidden="1" thickBot="1">
      <c r="A24" s="265" t="s">
        <v>77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47"/>
      <c r="O24" s="64">
        <f>SUM(O21:O23)</f>
        <v>220.54167218533939</v>
      </c>
      <c r="P24" s="55"/>
    </row>
    <row r="25" spans="1:17" hidden="1"/>
    <row r="26" spans="1:17" ht="15.75" hidden="1" thickBot="1"/>
    <row r="27" spans="1:17" ht="15.75" hidden="1">
      <c r="A27" s="59" t="s">
        <v>31</v>
      </c>
      <c r="B27" s="54" t="s">
        <v>3</v>
      </c>
      <c r="C27" s="56"/>
      <c r="D27" s="123"/>
      <c r="E27" s="123"/>
      <c r="F27" s="123"/>
      <c r="G27" s="28"/>
      <c r="H27" s="29"/>
      <c r="I27" s="29"/>
      <c r="J27" s="28"/>
      <c r="K27" s="28"/>
      <c r="L27" s="30"/>
      <c r="M27" s="30"/>
      <c r="N27" s="30"/>
      <c r="O27" s="60"/>
      <c r="P27" s="32"/>
    </row>
    <row r="28" spans="1:17" ht="78.75" hidden="1">
      <c r="A28" s="12" t="s">
        <v>34</v>
      </c>
      <c r="B28" s="1" t="s">
        <v>35</v>
      </c>
      <c r="C28" s="6" t="s">
        <v>36</v>
      </c>
      <c r="D28" s="125" t="s">
        <v>37</v>
      </c>
      <c r="E28" s="125" t="s">
        <v>38</v>
      </c>
      <c r="F28" s="125" t="s">
        <v>39</v>
      </c>
      <c r="G28" s="6" t="s">
        <v>40</v>
      </c>
      <c r="H28" s="5" t="s">
        <v>41</v>
      </c>
      <c r="I28" s="5" t="s">
        <v>42</v>
      </c>
      <c r="J28" s="6" t="s">
        <v>43</v>
      </c>
      <c r="K28" s="6" t="s">
        <v>44</v>
      </c>
      <c r="L28" s="33" t="s">
        <v>45</v>
      </c>
      <c r="M28" s="33" t="s">
        <v>46</v>
      </c>
      <c r="N28" s="33" t="s">
        <v>47</v>
      </c>
      <c r="O28" s="61" t="s">
        <v>48</v>
      </c>
      <c r="P28" s="91" t="s">
        <v>49</v>
      </c>
    </row>
    <row r="29" spans="1:17" hidden="1">
      <c r="A29" s="35">
        <v>1</v>
      </c>
      <c r="B29" s="65" t="s">
        <v>147</v>
      </c>
      <c r="C29" s="51">
        <v>18.978999999999999</v>
      </c>
      <c r="D29" s="149">
        <v>55</v>
      </c>
      <c r="E29" s="149">
        <v>45</v>
      </c>
      <c r="F29" s="149">
        <v>5</v>
      </c>
      <c r="G29" s="51">
        <v>0</v>
      </c>
      <c r="H29" s="43">
        <v>0</v>
      </c>
      <c r="I29" s="43">
        <v>0</v>
      </c>
      <c r="J29" s="51">
        <f t="shared" ref="J29:J31" si="15">G29+(G29*H29)</f>
        <v>0</v>
      </c>
      <c r="K29" s="51">
        <f t="shared" ref="K29:K31" si="16">J29-(J29*I29)</f>
        <v>0</v>
      </c>
      <c r="L29" s="88">
        <v>0</v>
      </c>
      <c r="M29" s="88">
        <v>0</v>
      </c>
      <c r="N29" s="40">
        <f>I29/$I$61*(F29)</f>
        <v>0</v>
      </c>
      <c r="O29" s="62">
        <f>L29+M29+N29</f>
        <v>0</v>
      </c>
      <c r="P29" s="94">
        <v>0</v>
      </c>
      <c r="Q29" s="41">
        <f t="shared" ref="Q29:Q31" si="17">J29-P29</f>
        <v>0</v>
      </c>
    </row>
    <row r="30" spans="1:17" hidden="1">
      <c r="A30" s="35">
        <v>2</v>
      </c>
      <c r="B30" s="65" t="s">
        <v>148</v>
      </c>
      <c r="C30" s="51">
        <v>22.942399999999999</v>
      </c>
      <c r="D30" s="149">
        <v>55</v>
      </c>
      <c r="E30" s="149">
        <v>45</v>
      </c>
      <c r="F30" s="149">
        <v>5</v>
      </c>
      <c r="G30" s="51">
        <v>0</v>
      </c>
      <c r="H30" s="43">
        <v>0</v>
      </c>
      <c r="I30" s="43">
        <v>0</v>
      </c>
      <c r="J30" s="51">
        <f t="shared" si="15"/>
        <v>0</v>
      </c>
      <c r="K30" s="51">
        <f t="shared" si="16"/>
        <v>0</v>
      </c>
      <c r="L30" s="88">
        <v>0</v>
      </c>
      <c r="M30" s="88">
        <v>0</v>
      </c>
      <c r="N30" s="40">
        <f t="shared" ref="N30:N31" si="18">I30/$I$61*(F30)</f>
        <v>0</v>
      </c>
      <c r="O30" s="62">
        <f>L30+M30+N30</f>
        <v>0</v>
      </c>
      <c r="P30" s="94">
        <v>0</v>
      </c>
      <c r="Q30" s="41">
        <f t="shared" si="17"/>
        <v>0</v>
      </c>
    </row>
    <row r="31" spans="1:17" ht="15.75" hidden="1" thickBot="1">
      <c r="A31" s="44">
        <v>3</v>
      </c>
      <c r="B31" s="66" t="s">
        <v>149</v>
      </c>
      <c r="C31" s="53">
        <v>24.056899999999999</v>
      </c>
      <c r="D31" s="150">
        <v>55</v>
      </c>
      <c r="E31" s="150">
        <v>45</v>
      </c>
      <c r="F31" s="150">
        <v>5</v>
      </c>
      <c r="G31" s="53">
        <v>0</v>
      </c>
      <c r="H31" s="46">
        <v>0</v>
      </c>
      <c r="I31" s="46">
        <v>0</v>
      </c>
      <c r="J31" s="51">
        <f t="shared" si="15"/>
        <v>0</v>
      </c>
      <c r="K31" s="51">
        <f t="shared" si="16"/>
        <v>0</v>
      </c>
      <c r="L31" s="90">
        <v>0</v>
      </c>
      <c r="M31" s="90">
        <v>0</v>
      </c>
      <c r="N31" s="40">
        <f t="shared" si="18"/>
        <v>0</v>
      </c>
      <c r="O31" s="63">
        <f>L31+M31+N31</f>
        <v>0</v>
      </c>
      <c r="P31" s="95">
        <v>0</v>
      </c>
      <c r="Q31" s="41">
        <f t="shared" si="17"/>
        <v>0</v>
      </c>
    </row>
    <row r="32" spans="1:17" ht="16.5" hidden="1" thickBot="1">
      <c r="A32" s="265" t="s">
        <v>77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47"/>
      <c r="O32" s="64">
        <f>SUM(O29:O31)</f>
        <v>0</v>
      </c>
      <c r="P32" s="55"/>
    </row>
    <row r="33" spans="1:17" hidden="1"/>
    <row r="34" spans="1:17" ht="15.75" hidden="1" thickBot="1"/>
    <row r="35" spans="1:17" ht="15.75" hidden="1">
      <c r="A35" s="59" t="s">
        <v>31</v>
      </c>
      <c r="B35" s="27" t="s">
        <v>4</v>
      </c>
      <c r="C35" s="56"/>
      <c r="D35" s="123"/>
      <c r="E35" s="123"/>
      <c r="F35" s="123"/>
      <c r="G35" s="28"/>
      <c r="H35" s="29"/>
      <c r="I35" s="29"/>
      <c r="J35" s="28"/>
      <c r="K35" s="28"/>
      <c r="L35" s="30"/>
      <c r="M35" s="30"/>
      <c r="N35" s="30"/>
      <c r="O35" s="60"/>
      <c r="P35" s="32"/>
    </row>
    <row r="36" spans="1:17" ht="78.75" hidden="1">
      <c r="A36" s="12" t="s">
        <v>34</v>
      </c>
      <c r="B36" s="1" t="s">
        <v>35</v>
      </c>
      <c r="C36" s="6" t="s">
        <v>36</v>
      </c>
      <c r="D36" s="125" t="s">
        <v>37</v>
      </c>
      <c r="E36" s="125" t="s">
        <v>38</v>
      </c>
      <c r="F36" s="125" t="s">
        <v>39</v>
      </c>
      <c r="G36" s="6" t="s">
        <v>40</v>
      </c>
      <c r="H36" s="5" t="s">
        <v>41</v>
      </c>
      <c r="I36" s="5" t="s">
        <v>42</v>
      </c>
      <c r="J36" s="6" t="s">
        <v>43</v>
      </c>
      <c r="K36" s="6" t="s">
        <v>44</v>
      </c>
      <c r="L36" s="33" t="s">
        <v>45</v>
      </c>
      <c r="M36" s="33" t="s">
        <v>46</v>
      </c>
      <c r="N36" s="33" t="s">
        <v>47</v>
      </c>
      <c r="O36" s="61" t="s">
        <v>48</v>
      </c>
      <c r="P36" s="91" t="s">
        <v>49</v>
      </c>
    </row>
    <row r="37" spans="1:17" hidden="1">
      <c r="A37" s="35">
        <v>1</v>
      </c>
      <c r="B37" s="65" t="s">
        <v>147</v>
      </c>
      <c r="C37" s="51">
        <v>18.978999999999999</v>
      </c>
      <c r="D37" s="149">
        <v>55</v>
      </c>
      <c r="E37" s="149">
        <v>45</v>
      </c>
      <c r="F37" s="149">
        <v>5</v>
      </c>
      <c r="G37" s="51">
        <v>18.98</v>
      </c>
      <c r="H37" s="43">
        <v>0.375</v>
      </c>
      <c r="I37" s="43">
        <v>0</v>
      </c>
      <c r="J37" s="51">
        <f t="shared" ref="J37:J39" si="19">G37+(G37*H37)</f>
        <v>26.0975</v>
      </c>
      <c r="K37" s="51">
        <f t="shared" ref="K37:K39" si="20">J37-(J37*I37)</f>
        <v>26.0975</v>
      </c>
      <c r="L37" s="88">
        <f>$G$13/G37*(D37)</f>
        <v>54.997102212855637</v>
      </c>
      <c r="M37" s="89">
        <f>$H$5/H37*E37</f>
        <v>25.199999999999996</v>
      </c>
      <c r="N37" s="40">
        <f>I37/$I$61*(F37)</f>
        <v>0</v>
      </c>
      <c r="O37" s="62">
        <f>L37+M37+N37</f>
        <v>80.19710221285564</v>
      </c>
      <c r="P37" s="94">
        <f t="shared" ref="P37:P39" si="21">G37+(G37*H37)</f>
        <v>26.0975</v>
      </c>
      <c r="Q37" s="41">
        <f t="shared" ref="Q37:Q39" si="22">J37-P37</f>
        <v>0</v>
      </c>
    </row>
    <row r="38" spans="1:17" hidden="1">
      <c r="A38" s="35">
        <v>2</v>
      </c>
      <c r="B38" s="65" t="s">
        <v>148</v>
      </c>
      <c r="C38" s="51">
        <v>22.942399999999999</v>
      </c>
      <c r="D38" s="149">
        <v>55</v>
      </c>
      <c r="E38" s="149">
        <v>45</v>
      </c>
      <c r="F38" s="149">
        <v>5</v>
      </c>
      <c r="G38" s="51">
        <v>22.94</v>
      </c>
      <c r="H38" s="43">
        <v>0.36</v>
      </c>
      <c r="I38" s="43">
        <v>0</v>
      </c>
      <c r="J38" s="51">
        <f t="shared" si="19"/>
        <v>31.198399999999999</v>
      </c>
      <c r="K38" s="51">
        <f t="shared" si="20"/>
        <v>31.198399999999999</v>
      </c>
      <c r="L38" s="88">
        <f>$G$14/G38*(D38)</f>
        <v>55</v>
      </c>
      <c r="M38" s="89">
        <f>$H$6/H38*E38</f>
        <v>26.25</v>
      </c>
      <c r="N38" s="40">
        <f t="shared" ref="N38:N39" si="23">I38/$I$61*(F38)</f>
        <v>0</v>
      </c>
      <c r="O38" s="62">
        <f>L38+M38+N38</f>
        <v>81.25</v>
      </c>
      <c r="P38" s="94">
        <f t="shared" si="21"/>
        <v>31.198399999999999</v>
      </c>
      <c r="Q38" s="41">
        <f t="shared" si="22"/>
        <v>0</v>
      </c>
    </row>
    <row r="39" spans="1:17" ht="15.75" hidden="1" thickBot="1">
      <c r="A39" s="44">
        <v>3</v>
      </c>
      <c r="B39" s="66" t="s">
        <v>149</v>
      </c>
      <c r="C39" s="53">
        <v>24.056899999999999</v>
      </c>
      <c r="D39" s="150">
        <v>55</v>
      </c>
      <c r="E39" s="150">
        <v>45</v>
      </c>
      <c r="F39" s="150">
        <v>5</v>
      </c>
      <c r="G39" s="67">
        <v>24.056899999999999</v>
      </c>
      <c r="H39" s="46">
        <v>0.36</v>
      </c>
      <c r="I39" s="46">
        <v>0</v>
      </c>
      <c r="J39" s="51">
        <f t="shared" si="19"/>
        <v>32.717383999999996</v>
      </c>
      <c r="K39" s="51">
        <f t="shared" si="20"/>
        <v>32.717383999999996</v>
      </c>
      <c r="L39" s="90">
        <f>$G$15/G39*(D39)</f>
        <v>55</v>
      </c>
      <c r="M39" s="89">
        <f>$H$6/H39*E39</f>
        <v>26.25</v>
      </c>
      <c r="N39" s="40">
        <f t="shared" si="23"/>
        <v>0</v>
      </c>
      <c r="O39" s="63">
        <f>L39+M39+N39</f>
        <v>81.25</v>
      </c>
      <c r="P39" s="95">
        <f t="shared" si="21"/>
        <v>32.717383999999996</v>
      </c>
      <c r="Q39" s="41">
        <f t="shared" si="22"/>
        <v>0</v>
      </c>
    </row>
    <row r="40" spans="1:17" ht="16.5" hidden="1" thickBot="1">
      <c r="A40" s="265" t="s">
        <v>77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47"/>
      <c r="O40" s="64">
        <f>SUM(O37:O39)</f>
        <v>242.69710221285564</v>
      </c>
      <c r="P40" s="55"/>
    </row>
    <row r="41" spans="1:17" hidden="1"/>
    <row r="42" spans="1:17" ht="15.75" hidden="1" thickBot="1"/>
    <row r="43" spans="1:17" ht="15.75" hidden="1">
      <c r="A43" s="59" t="s">
        <v>31</v>
      </c>
      <c r="B43" s="27" t="s">
        <v>5</v>
      </c>
      <c r="C43" s="56"/>
      <c r="D43" s="123"/>
      <c r="E43" s="123"/>
      <c r="F43" s="123"/>
      <c r="G43" s="28"/>
      <c r="H43" s="29"/>
      <c r="I43" s="29"/>
      <c r="J43" s="28"/>
      <c r="K43" s="28"/>
      <c r="L43" s="30"/>
      <c r="M43" s="30"/>
      <c r="N43" s="30"/>
      <c r="O43" s="60"/>
      <c r="P43" s="32"/>
    </row>
    <row r="44" spans="1:17" ht="78.75" hidden="1">
      <c r="A44" s="12" t="s">
        <v>34</v>
      </c>
      <c r="B44" s="1" t="s">
        <v>35</v>
      </c>
      <c r="C44" s="6" t="s">
        <v>36</v>
      </c>
      <c r="D44" s="125" t="s">
        <v>37</v>
      </c>
      <c r="E44" s="125" t="s">
        <v>38</v>
      </c>
      <c r="F44" s="125" t="s">
        <v>39</v>
      </c>
      <c r="G44" s="6" t="s">
        <v>40</v>
      </c>
      <c r="H44" s="5" t="s">
        <v>41</v>
      </c>
      <c r="I44" s="5" t="s">
        <v>42</v>
      </c>
      <c r="J44" s="6" t="s">
        <v>43</v>
      </c>
      <c r="K44" s="6" t="s">
        <v>44</v>
      </c>
      <c r="L44" s="33" t="s">
        <v>45</v>
      </c>
      <c r="M44" s="33" t="s">
        <v>46</v>
      </c>
      <c r="N44" s="33" t="s">
        <v>47</v>
      </c>
      <c r="O44" s="61" t="s">
        <v>48</v>
      </c>
      <c r="P44" s="91" t="s">
        <v>49</v>
      </c>
    </row>
    <row r="45" spans="1:17" hidden="1">
      <c r="A45" s="35">
        <v>1</v>
      </c>
      <c r="B45" s="65" t="s">
        <v>147</v>
      </c>
      <c r="C45" s="51">
        <v>18.978999999999999</v>
      </c>
      <c r="D45" s="149">
        <v>55</v>
      </c>
      <c r="E45" s="149">
        <v>45</v>
      </c>
      <c r="F45" s="149">
        <v>5</v>
      </c>
      <c r="G45" s="51">
        <v>19</v>
      </c>
      <c r="H45" s="43">
        <v>0.4</v>
      </c>
      <c r="I45" s="43">
        <v>0</v>
      </c>
      <c r="J45" s="51">
        <f t="shared" ref="J45:J47" si="24">G45+(G45*H45)</f>
        <v>26.6</v>
      </c>
      <c r="K45" s="51">
        <f t="shared" ref="K45:K47" si="25">J45-(J45*I45)</f>
        <v>26.6</v>
      </c>
      <c r="L45" s="88">
        <f>$G$13/G45*(D45)</f>
        <v>54.939210526315783</v>
      </c>
      <c r="M45" s="89">
        <f>$H$5/H45*E45</f>
        <v>23.624999999999996</v>
      </c>
      <c r="N45" s="40">
        <f>I45/$I$61*(F45)</f>
        <v>0</v>
      </c>
      <c r="O45" s="62">
        <f>L45+M45+N45</f>
        <v>78.564210526315776</v>
      </c>
      <c r="P45" s="94">
        <f t="shared" ref="P45:P47" si="26">G45+(G45*H45)</f>
        <v>26.6</v>
      </c>
      <c r="Q45" s="41">
        <f t="shared" ref="Q45:Q47" si="27">J45-P45</f>
        <v>0</v>
      </c>
    </row>
    <row r="46" spans="1:17" hidden="1">
      <c r="A46" s="35">
        <v>2</v>
      </c>
      <c r="B46" s="65" t="s">
        <v>148</v>
      </c>
      <c r="C46" s="51">
        <v>22.942399999999999</v>
      </c>
      <c r="D46" s="149">
        <v>55</v>
      </c>
      <c r="E46" s="149">
        <v>45</v>
      </c>
      <c r="F46" s="149">
        <v>5</v>
      </c>
      <c r="G46" s="51">
        <v>23</v>
      </c>
      <c r="H46" s="43">
        <v>0.4</v>
      </c>
      <c r="I46" s="43">
        <v>0</v>
      </c>
      <c r="J46" s="51">
        <f t="shared" si="24"/>
        <v>32.200000000000003</v>
      </c>
      <c r="K46" s="51">
        <f t="shared" si="25"/>
        <v>32.200000000000003</v>
      </c>
      <c r="L46" s="88">
        <f>$G$14/G46*(D46)</f>
        <v>54.856521739130443</v>
      </c>
      <c r="M46" s="89">
        <f>$H$6/H46*E46</f>
        <v>23.624999999999996</v>
      </c>
      <c r="N46" s="40">
        <f t="shared" ref="N46:N47" si="28">I46/$I$61*(F46)</f>
        <v>0</v>
      </c>
      <c r="O46" s="62">
        <f>L46+M46+N46</f>
        <v>78.481521739130443</v>
      </c>
      <c r="P46" s="94">
        <f t="shared" si="26"/>
        <v>32.200000000000003</v>
      </c>
      <c r="Q46" s="41">
        <f t="shared" si="27"/>
        <v>0</v>
      </c>
    </row>
    <row r="47" spans="1:17" ht="15.75" hidden="1" thickBot="1">
      <c r="A47" s="44">
        <v>3</v>
      </c>
      <c r="B47" s="66" t="s">
        <v>149</v>
      </c>
      <c r="C47" s="53">
        <v>24.056899999999999</v>
      </c>
      <c r="D47" s="150">
        <v>55</v>
      </c>
      <c r="E47" s="150">
        <v>45</v>
      </c>
      <c r="F47" s="150">
        <v>5</v>
      </c>
      <c r="G47" s="53">
        <v>24.1</v>
      </c>
      <c r="H47" s="46">
        <v>0.4</v>
      </c>
      <c r="I47" s="46">
        <v>0</v>
      </c>
      <c r="J47" s="51">
        <f t="shared" si="24"/>
        <v>33.74</v>
      </c>
      <c r="K47" s="51">
        <f t="shared" si="25"/>
        <v>33.74</v>
      </c>
      <c r="L47" s="90">
        <f>$G$15/G47*(D47)</f>
        <v>54.901639004149374</v>
      </c>
      <c r="M47" s="89">
        <f>$H$6/H47*E47</f>
        <v>23.624999999999996</v>
      </c>
      <c r="N47" s="40">
        <f t="shared" si="28"/>
        <v>0</v>
      </c>
      <c r="O47" s="63">
        <f>L47+M47+N47</f>
        <v>78.526639004149374</v>
      </c>
      <c r="P47" s="95">
        <f t="shared" si="26"/>
        <v>33.74</v>
      </c>
      <c r="Q47" s="41">
        <f t="shared" si="27"/>
        <v>0</v>
      </c>
    </row>
    <row r="48" spans="1:17" ht="16.5" hidden="1" thickBot="1">
      <c r="A48" s="265" t="s">
        <v>77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47"/>
      <c r="O48" s="64">
        <f>SUM(O45:O47)</f>
        <v>235.57237126959558</v>
      </c>
      <c r="P48" s="55"/>
    </row>
    <row r="49" spans="1:23" hidden="1"/>
    <row r="50" spans="1:23" ht="15.75" thickBot="1"/>
    <row r="51" spans="1:23" ht="15.75">
      <c r="A51" s="59" t="s">
        <v>31</v>
      </c>
      <c r="B51" s="27" t="s">
        <v>6</v>
      </c>
      <c r="C51" s="56"/>
      <c r="D51" s="123"/>
      <c r="E51" s="123"/>
      <c r="F51" s="123"/>
      <c r="G51" s="28"/>
      <c r="H51" s="29"/>
      <c r="I51" s="29"/>
      <c r="J51" s="28"/>
      <c r="K51" s="28"/>
      <c r="L51" s="30"/>
      <c r="M51" s="30"/>
      <c r="N51" s="30"/>
      <c r="O51" s="60"/>
      <c r="P51" s="32"/>
    </row>
    <row r="52" spans="1:23" ht="78.75">
      <c r="A52" s="12" t="s">
        <v>34</v>
      </c>
      <c r="B52" s="1" t="s">
        <v>182</v>
      </c>
      <c r="C52" s="6" t="s">
        <v>36</v>
      </c>
      <c r="D52" s="125" t="s">
        <v>37</v>
      </c>
      <c r="E52" s="125" t="s">
        <v>38</v>
      </c>
      <c r="F52" s="125" t="s">
        <v>39</v>
      </c>
      <c r="G52" s="6" t="s">
        <v>40</v>
      </c>
      <c r="H52" s="5" t="s">
        <v>41</v>
      </c>
      <c r="I52" s="5" t="s">
        <v>42</v>
      </c>
      <c r="J52" s="6" t="s">
        <v>43</v>
      </c>
      <c r="K52" s="6" t="s">
        <v>44</v>
      </c>
      <c r="L52" s="33" t="s">
        <v>45</v>
      </c>
      <c r="M52" s="33" t="s">
        <v>46</v>
      </c>
      <c r="N52" s="33" t="s">
        <v>47</v>
      </c>
      <c r="O52" s="61" t="s">
        <v>48</v>
      </c>
      <c r="P52" s="91" t="s">
        <v>49</v>
      </c>
      <c r="R52" s="173" t="s">
        <v>242</v>
      </c>
      <c r="S52" s="176" t="s">
        <v>238</v>
      </c>
      <c r="T52" s="263" t="s">
        <v>239</v>
      </c>
      <c r="U52" s="261" t="s">
        <v>237</v>
      </c>
      <c r="V52" s="170" t="s">
        <v>240</v>
      </c>
    </row>
    <row r="53" spans="1:23">
      <c r="A53" s="35">
        <v>1</v>
      </c>
      <c r="B53" s="65" t="s">
        <v>234</v>
      </c>
      <c r="C53" s="51">
        <v>18.978999999999999</v>
      </c>
      <c r="D53" s="149">
        <v>55</v>
      </c>
      <c r="E53" s="149">
        <v>45</v>
      </c>
      <c r="F53" s="149">
        <v>5</v>
      </c>
      <c r="G53" s="42">
        <v>18.978999999999999</v>
      </c>
      <c r="H53" s="43">
        <v>0.28000000000000003</v>
      </c>
      <c r="I53" s="43">
        <v>0.01</v>
      </c>
      <c r="J53" s="51">
        <f t="shared" ref="J53:J55" si="29">G53+(G53*H53)</f>
        <v>24.293119999999998</v>
      </c>
      <c r="K53" s="51">
        <f t="shared" ref="K53:K55" si="30">J53-(J53*I53)</f>
        <v>24.050188799999997</v>
      </c>
      <c r="L53" s="88">
        <f>$G$13/G53*(D53)</f>
        <v>55</v>
      </c>
      <c r="M53" s="89">
        <f>$H$5/H53*E53</f>
        <v>33.749999999999993</v>
      </c>
      <c r="N53" s="40">
        <f>I53/$I$61*(F53)</f>
        <v>2.5</v>
      </c>
      <c r="O53" s="62">
        <f>L53+M53+N53</f>
        <v>91.25</v>
      </c>
      <c r="P53" s="94">
        <f t="shared" ref="P53:P55" si="31">G53+(G53*H53)</f>
        <v>24.293119999999998</v>
      </c>
      <c r="Q53" s="41">
        <f t="shared" ref="Q53:Q55" si="32">J53-P53</f>
        <v>0</v>
      </c>
      <c r="R53" s="179">
        <f>1.03*1.04545</f>
        <v>1.0768135000000001</v>
      </c>
      <c r="S53" s="177">
        <f>C53*R53</f>
        <v>20.4368434165</v>
      </c>
      <c r="T53" s="188">
        <f>G53*R53</f>
        <v>20.4368434165</v>
      </c>
      <c r="U53" s="188">
        <f t="shared" ref="U53:U55" si="33">J53*R53</f>
        <v>26.15915957312</v>
      </c>
      <c r="V53" s="177">
        <f>T53*H53+T53</f>
        <v>26.15915957312</v>
      </c>
      <c r="W53" s="41"/>
    </row>
    <row r="54" spans="1:23">
      <c r="A54" s="35">
        <v>2</v>
      </c>
      <c r="B54" s="65" t="s">
        <v>235</v>
      </c>
      <c r="C54" s="51">
        <v>21.8812</v>
      </c>
      <c r="D54" s="149">
        <v>55</v>
      </c>
      <c r="E54" s="149">
        <v>45</v>
      </c>
      <c r="F54" s="149">
        <v>5</v>
      </c>
      <c r="G54" s="42">
        <v>22.94</v>
      </c>
      <c r="H54" s="43">
        <v>0.28000000000000003</v>
      </c>
      <c r="I54" s="43">
        <v>0.01</v>
      </c>
      <c r="J54" s="51">
        <f t="shared" si="29"/>
        <v>29.363200000000003</v>
      </c>
      <c r="K54" s="51">
        <f t="shared" si="30"/>
        <v>29.069568000000004</v>
      </c>
      <c r="L54" s="88">
        <f>$G$14/G54*(D54)</f>
        <v>55</v>
      </c>
      <c r="M54" s="89">
        <f>$H$6/H54*E54</f>
        <v>33.749999999999993</v>
      </c>
      <c r="N54" s="40">
        <f t="shared" ref="N54:N55" si="34">I54/$I$61*(F54)</f>
        <v>2.5</v>
      </c>
      <c r="O54" s="62">
        <f>L54+M54+N54</f>
        <v>91.25</v>
      </c>
      <c r="P54" s="94">
        <f t="shared" si="31"/>
        <v>29.363200000000003</v>
      </c>
      <c r="Q54" s="41">
        <f t="shared" si="32"/>
        <v>0</v>
      </c>
      <c r="R54" s="179">
        <f>1.03*1.04545</f>
        <v>1.0768135000000001</v>
      </c>
      <c r="S54" s="177">
        <f t="shared" ref="S54:S55" si="35">C54*R54</f>
        <v>23.561971556200003</v>
      </c>
      <c r="T54" s="188">
        <f>G54*R54</f>
        <v>24.702101690000003</v>
      </c>
      <c r="U54" s="188">
        <f t="shared" si="33"/>
        <v>31.618690163200007</v>
      </c>
      <c r="V54" s="177">
        <f>T54*H54+T54</f>
        <v>31.618690163200004</v>
      </c>
      <c r="W54" s="41"/>
    </row>
    <row r="55" spans="1:23" ht="15.75" thickBot="1">
      <c r="A55" s="44">
        <v>3</v>
      </c>
      <c r="B55" s="66" t="s">
        <v>236</v>
      </c>
      <c r="C55" s="53">
        <v>22.944099999999999</v>
      </c>
      <c r="D55" s="150">
        <v>55</v>
      </c>
      <c r="E55" s="150">
        <v>45</v>
      </c>
      <c r="F55" s="150">
        <v>5</v>
      </c>
      <c r="G55" s="67">
        <v>24.056899999999999</v>
      </c>
      <c r="H55" s="46">
        <v>0.28000000000000003</v>
      </c>
      <c r="I55" s="46">
        <v>0.01</v>
      </c>
      <c r="J55" s="51">
        <f t="shared" si="29"/>
        <v>30.792831999999997</v>
      </c>
      <c r="K55" s="51">
        <f t="shared" si="30"/>
        <v>30.484903679999999</v>
      </c>
      <c r="L55" s="90">
        <f>$G$15/G55*(D55)</f>
        <v>55</v>
      </c>
      <c r="M55" s="89">
        <f>$H$6/H55*E55</f>
        <v>33.749999999999993</v>
      </c>
      <c r="N55" s="40">
        <f t="shared" si="34"/>
        <v>2.5</v>
      </c>
      <c r="O55" s="63">
        <f>L55+M55+N55</f>
        <v>91.25</v>
      </c>
      <c r="P55" s="95">
        <f t="shared" si="31"/>
        <v>30.792831999999997</v>
      </c>
      <c r="Q55" s="41">
        <f t="shared" si="32"/>
        <v>0</v>
      </c>
      <c r="R55" s="179">
        <f>1.03*1.04545</f>
        <v>1.0768135000000001</v>
      </c>
      <c r="S55" s="177">
        <f t="shared" si="35"/>
        <v>24.706516625350002</v>
      </c>
      <c r="T55" s="188">
        <f>G55*R55</f>
        <v>25.904794688150002</v>
      </c>
      <c r="U55" s="188">
        <f t="shared" si="33"/>
        <v>33.158137200832002</v>
      </c>
      <c r="V55" s="177">
        <f>T55*H55+T55</f>
        <v>33.158137200832002</v>
      </c>
      <c r="W55" s="41"/>
    </row>
    <row r="56" spans="1:23" ht="16.5" thickBot="1">
      <c r="A56" s="265" t="s">
        <v>77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47"/>
      <c r="O56" s="64">
        <f>SUM(O53:O55)</f>
        <v>273.75</v>
      </c>
      <c r="P56" s="55"/>
    </row>
    <row r="58" spans="1:23" ht="15.75" hidden="1" thickBot="1"/>
    <row r="59" spans="1:23" ht="15.75" hidden="1">
      <c r="A59" s="59" t="s">
        <v>31</v>
      </c>
      <c r="B59" s="54" t="s">
        <v>7</v>
      </c>
      <c r="C59" s="56"/>
      <c r="D59" s="123"/>
      <c r="E59" s="123"/>
      <c r="F59" s="123"/>
      <c r="G59" s="28"/>
      <c r="H59" s="29"/>
      <c r="I59" s="29"/>
      <c r="J59" s="28"/>
      <c r="K59" s="28"/>
      <c r="L59" s="30"/>
      <c r="M59" s="30"/>
      <c r="N59" s="30"/>
      <c r="O59" s="60"/>
      <c r="P59" s="32"/>
    </row>
    <row r="60" spans="1:23" ht="78.75" hidden="1">
      <c r="A60" s="12" t="s">
        <v>34</v>
      </c>
      <c r="B60" s="1" t="s">
        <v>35</v>
      </c>
      <c r="C60" s="6" t="s">
        <v>36</v>
      </c>
      <c r="D60" s="125" t="s">
        <v>37</v>
      </c>
      <c r="E60" s="125" t="s">
        <v>38</v>
      </c>
      <c r="F60" s="125" t="s">
        <v>39</v>
      </c>
      <c r="G60" s="6" t="s">
        <v>40</v>
      </c>
      <c r="H60" s="5" t="s">
        <v>41</v>
      </c>
      <c r="I60" s="5" t="s">
        <v>42</v>
      </c>
      <c r="J60" s="6" t="s">
        <v>43</v>
      </c>
      <c r="K60" s="6" t="s">
        <v>44</v>
      </c>
      <c r="L60" s="33" t="s">
        <v>45</v>
      </c>
      <c r="M60" s="33" t="s">
        <v>46</v>
      </c>
      <c r="N60" s="33" t="s">
        <v>47</v>
      </c>
      <c r="O60" s="61" t="s">
        <v>48</v>
      </c>
      <c r="P60" s="91" t="s">
        <v>49</v>
      </c>
    </row>
    <row r="61" spans="1:23" hidden="1">
      <c r="A61" s="35">
        <v>1</v>
      </c>
      <c r="B61" s="65" t="s">
        <v>147</v>
      </c>
      <c r="C61" s="51">
        <v>18.978999999999999</v>
      </c>
      <c r="D61" s="149">
        <v>55</v>
      </c>
      <c r="E61" s="149">
        <v>45</v>
      </c>
      <c r="F61" s="149">
        <v>5</v>
      </c>
      <c r="G61" s="51">
        <v>26.98</v>
      </c>
      <c r="H61" s="43">
        <v>0.34860000000000002</v>
      </c>
      <c r="I61" s="43">
        <v>0.02</v>
      </c>
      <c r="J61" s="51">
        <f t="shared" ref="J61:J63" si="36">G61+(G61*H61)</f>
        <v>36.385227999999998</v>
      </c>
      <c r="K61" s="51">
        <f t="shared" ref="K61:K63" si="37">J61-(J61*I61)</f>
        <v>35.657523439999999</v>
      </c>
      <c r="L61" s="88">
        <f>$G$13/G61*(D61)</f>
        <v>38.689584877687174</v>
      </c>
      <c r="M61" s="89">
        <f>$H$5/H61*E61</f>
        <v>27.108433734939755</v>
      </c>
      <c r="N61" s="40">
        <f>I61/$I$61*(F61)</f>
        <v>5</v>
      </c>
      <c r="O61" s="62">
        <f>L61+M61+N61</f>
        <v>70.798018612626933</v>
      </c>
      <c r="P61" s="94">
        <f t="shared" ref="P61:P63" si="38">G61+(G61*H61)</f>
        <v>36.385227999999998</v>
      </c>
      <c r="Q61" s="41">
        <f t="shared" ref="Q61:Q63" si="39">J61-P61</f>
        <v>0</v>
      </c>
    </row>
    <row r="62" spans="1:23" hidden="1">
      <c r="A62" s="35">
        <v>2</v>
      </c>
      <c r="B62" s="65" t="s">
        <v>148</v>
      </c>
      <c r="C62" s="51">
        <v>22.942399999999999</v>
      </c>
      <c r="D62" s="149">
        <v>55</v>
      </c>
      <c r="E62" s="149">
        <v>45</v>
      </c>
      <c r="F62" s="149">
        <v>5</v>
      </c>
      <c r="G62" s="51">
        <v>30.94</v>
      </c>
      <c r="H62" s="43">
        <v>0.34860000000000002</v>
      </c>
      <c r="I62" s="43">
        <v>0.02</v>
      </c>
      <c r="J62" s="51">
        <f t="shared" si="36"/>
        <v>41.725684000000001</v>
      </c>
      <c r="K62" s="51">
        <f t="shared" si="37"/>
        <v>40.891170320000001</v>
      </c>
      <c r="L62" s="88">
        <f>$G$14/G62*(D62)</f>
        <v>40.778926955397544</v>
      </c>
      <c r="M62" s="89">
        <f>$H$6/H62*E62</f>
        <v>27.108433734939755</v>
      </c>
      <c r="N62" s="40">
        <f t="shared" ref="N62:N63" si="40">I62/$I$61*(F62)</f>
        <v>5</v>
      </c>
      <c r="O62" s="62">
        <f>L62+M62+N62</f>
        <v>72.887360690337303</v>
      </c>
      <c r="P62" s="94">
        <f t="shared" si="38"/>
        <v>41.725684000000001</v>
      </c>
      <c r="Q62" s="41">
        <f t="shared" si="39"/>
        <v>0</v>
      </c>
    </row>
    <row r="63" spans="1:23" ht="15.75" hidden="1" thickBot="1">
      <c r="A63" s="44">
        <v>3</v>
      </c>
      <c r="B63" s="66" t="s">
        <v>149</v>
      </c>
      <c r="C63" s="53">
        <v>24.056899999999999</v>
      </c>
      <c r="D63" s="150">
        <v>55</v>
      </c>
      <c r="E63" s="150">
        <v>45</v>
      </c>
      <c r="F63" s="150">
        <v>5</v>
      </c>
      <c r="G63" s="53">
        <v>32.06</v>
      </c>
      <c r="H63" s="46">
        <v>0.34860000000000002</v>
      </c>
      <c r="I63" s="46">
        <v>0.02</v>
      </c>
      <c r="J63" s="51">
        <f t="shared" si="36"/>
        <v>43.236116000000003</v>
      </c>
      <c r="K63" s="51">
        <f t="shared" si="37"/>
        <v>42.371393680000004</v>
      </c>
      <c r="L63" s="90">
        <f>$G$15/G63*(D63)</f>
        <v>41.270414847161561</v>
      </c>
      <c r="M63" s="89">
        <f>$H$6/H63*E63</f>
        <v>27.108433734939755</v>
      </c>
      <c r="N63" s="40">
        <f t="shared" si="40"/>
        <v>5</v>
      </c>
      <c r="O63" s="63">
        <f>L63+M63+N63</f>
        <v>73.378848582101313</v>
      </c>
      <c r="P63" s="95">
        <f t="shared" si="38"/>
        <v>43.236116000000003</v>
      </c>
      <c r="Q63" s="41">
        <f t="shared" si="39"/>
        <v>0</v>
      </c>
    </row>
    <row r="64" spans="1:23" ht="16.5" hidden="1" thickBot="1">
      <c r="A64" s="265" t="s">
        <v>77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47"/>
      <c r="O64" s="64">
        <f>SUM(O61:O63)</f>
        <v>217.06422788506555</v>
      </c>
      <c r="P64" s="55"/>
    </row>
    <row r="65" spans="1:23" hidden="1"/>
    <row r="66" spans="1:23" ht="15.75" hidden="1" thickBot="1"/>
    <row r="67" spans="1:23" ht="15.75" hidden="1">
      <c r="A67" s="59" t="s">
        <v>31</v>
      </c>
      <c r="B67" s="27" t="s">
        <v>9</v>
      </c>
      <c r="C67" s="56"/>
      <c r="D67" s="123"/>
      <c r="E67" s="124" t="s">
        <v>150</v>
      </c>
      <c r="F67" s="123"/>
      <c r="G67" s="28"/>
      <c r="H67" s="29"/>
      <c r="I67" s="29"/>
      <c r="J67" s="28"/>
      <c r="K67" s="28"/>
      <c r="L67" s="30"/>
      <c r="M67" s="30"/>
      <c r="N67" s="30"/>
      <c r="O67" s="60"/>
      <c r="P67" s="32"/>
    </row>
    <row r="68" spans="1:23" ht="78.75" hidden="1">
      <c r="A68" s="12" t="s">
        <v>34</v>
      </c>
      <c r="B68" s="1" t="s">
        <v>35</v>
      </c>
      <c r="C68" s="6" t="s">
        <v>36</v>
      </c>
      <c r="D68" s="125" t="s">
        <v>37</v>
      </c>
      <c r="E68" s="125" t="s">
        <v>38</v>
      </c>
      <c r="F68" s="125" t="s">
        <v>39</v>
      </c>
      <c r="G68" s="6" t="s">
        <v>40</v>
      </c>
      <c r="H68" s="5" t="s">
        <v>41</v>
      </c>
      <c r="I68" s="5" t="s">
        <v>42</v>
      </c>
      <c r="J68" s="6" t="s">
        <v>43</v>
      </c>
      <c r="K68" s="6" t="s">
        <v>44</v>
      </c>
      <c r="L68" s="33" t="s">
        <v>45</v>
      </c>
      <c r="M68" s="33" t="s">
        <v>46</v>
      </c>
      <c r="N68" s="33" t="s">
        <v>47</v>
      </c>
      <c r="O68" s="61" t="s">
        <v>48</v>
      </c>
      <c r="P68" s="91" t="s">
        <v>49</v>
      </c>
    </row>
    <row r="69" spans="1:23" hidden="1">
      <c r="A69" s="35">
        <v>1</v>
      </c>
      <c r="B69" s="65" t="s">
        <v>147</v>
      </c>
      <c r="C69" s="51">
        <v>18.978999999999999</v>
      </c>
      <c r="D69" s="149">
        <v>55</v>
      </c>
      <c r="E69" s="149">
        <v>45</v>
      </c>
      <c r="F69" s="149">
        <v>5</v>
      </c>
      <c r="G69" s="51">
        <v>20.378499999999999</v>
      </c>
      <c r="H69" s="43">
        <v>0.52</v>
      </c>
      <c r="I69" s="43">
        <v>1.1299999999999999E-2</v>
      </c>
      <c r="J69" s="51">
        <f t="shared" ref="J69:J71" si="41">G69+(G69*H69)</f>
        <v>30.975319999999996</v>
      </c>
      <c r="K69" s="51">
        <f t="shared" ref="K69:K71" si="42">J69-(J69*I69)</f>
        <v>30.625298883999996</v>
      </c>
      <c r="L69" s="88">
        <f>$G$13/G69*(D69)</f>
        <v>51.22285742326472</v>
      </c>
      <c r="M69" s="89">
        <f>$H$5/H69*E69</f>
        <v>18.17307692307692</v>
      </c>
      <c r="N69" s="40">
        <f>I69/$I$61*(F69)</f>
        <v>2.8249999999999997</v>
      </c>
      <c r="O69" s="62">
        <f>L69+M69+N69</f>
        <v>72.22093434634165</v>
      </c>
      <c r="P69" s="94">
        <f t="shared" ref="P69:P71" si="43">G69+(G69*H69)</f>
        <v>30.975319999999996</v>
      </c>
      <c r="Q69" s="41">
        <f t="shared" ref="Q69:Q71" si="44">J69-P69</f>
        <v>0</v>
      </c>
    </row>
    <row r="70" spans="1:23" hidden="1">
      <c r="A70" s="35">
        <v>2</v>
      </c>
      <c r="B70" s="65" t="s">
        <v>148</v>
      </c>
      <c r="C70" s="51">
        <v>22.942399999999999</v>
      </c>
      <c r="D70" s="149">
        <v>55</v>
      </c>
      <c r="E70" s="149">
        <v>45</v>
      </c>
      <c r="F70" s="149">
        <v>5</v>
      </c>
      <c r="G70" s="52">
        <v>22.406300000000002</v>
      </c>
      <c r="H70" s="43">
        <v>0.52</v>
      </c>
      <c r="I70" s="43">
        <v>1.1299999999999999E-2</v>
      </c>
      <c r="J70" s="51">
        <f t="shared" si="41"/>
        <v>34.057576000000005</v>
      </c>
      <c r="K70" s="51">
        <f t="shared" si="42"/>
        <v>33.672725391200004</v>
      </c>
      <c r="L70" s="88">
        <f>$G$14/G70*(D70)</f>
        <v>56.310055653990176</v>
      </c>
      <c r="M70" s="89">
        <f>$H$6/H70*E70</f>
        <v>18.17307692307692</v>
      </c>
      <c r="N70" s="40">
        <f t="shared" ref="N70:N71" si="45">I70/$I$61*(F70)</f>
        <v>2.8249999999999997</v>
      </c>
      <c r="O70" s="62">
        <f>L70+M70+N70</f>
        <v>77.308132577067099</v>
      </c>
      <c r="P70" s="94">
        <f t="shared" si="43"/>
        <v>34.057576000000005</v>
      </c>
      <c r="Q70" s="41">
        <f t="shared" si="44"/>
        <v>0</v>
      </c>
    </row>
    <row r="71" spans="1:23" ht="15.75" hidden="1" thickBot="1">
      <c r="A71" s="44">
        <v>3</v>
      </c>
      <c r="B71" s="66" t="s">
        <v>149</v>
      </c>
      <c r="C71" s="53">
        <v>24.056899999999999</v>
      </c>
      <c r="D71" s="150">
        <v>55</v>
      </c>
      <c r="E71" s="150">
        <v>45</v>
      </c>
      <c r="F71" s="150">
        <v>5</v>
      </c>
      <c r="G71" s="53">
        <v>29.0853</v>
      </c>
      <c r="H71" s="46">
        <v>0.52</v>
      </c>
      <c r="I71" s="46">
        <v>1.1299999999999999E-2</v>
      </c>
      <c r="J71" s="51">
        <f t="shared" si="41"/>
        <v>44.209656000000003</v>
      </c>
      <c r="K71" s="51">
        <f t="shared" si="42"/>
        <v>43.710086887199999</v>
      </c>
      <c r="L71" s="90">
        <f>$G$15/G71*(D71)</f>
        <v>45.491347863009835</v>
      </c>
      <c r="M71" s="89">
        <f>$H$6/H71*E71</f>
        <v>18.17307692307692</v>
      </c>
      <c r="N71" s="40">
        <f t="shared" si="45"/>
        <v>2.8249999999999997</v>
      </c>
      <c r="O71" s="63">
        <f>L71+M71+N71</f>
        <v>66.489424786086758</v>
      </c>
      <c r="P71" s="95">
        <f t="shared" si="43"/>
        <v>44.209656000000003</v>
      </c>
      <c r="Q71" s="41">
        <f t="shared" si="44"/>
        <v>0</v>
      </c>
    </row>
    <row r="72" spans="1:23" ht="16.5" hidden="1" thickBot="1">
      <c r="A72" s="265" t="s">
        <v>77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47"/>
      <c r="O72" s="64">
        <f>SUM(O69:O71)</f>
        <v>216.01849170949549</v>
      </c>
      <c r="P72" s="55"/>
    </row>
    <row r="73" spans="1:23" hidden="1"/>
    <row r="74" spans="1:23" ht="15.75" thickBot="1"/>
    <row r="75" spans="1:23" ht="15.75">
      <c r="A75" s="59" t="s">
        <v>31</v>
      </c>
      <c r="B75" s="27" t="s">
        <v>10</v>
      </c>
      <c r="C75" s="56"/>
      <c r="D75" s="123"/>
      <c r="E75" s="123"/>
      <c r="F75" s="123"/>
      <c r="G75" s="28"/>
      <c r="H75" s="29"/>
      <c r="I75" s="29"/>
      <c r="J75" s="28"/>
      <c r="K75" s="28"/>
      <c r="L75" s="30"/>
      <c r="M75" s="30"/>
      <c r="N75" s="30"/>
      <c r="O75" s="60"/>
      <c r="P75" s="32"/>
    </row>
    <row r="76" spans="1:23" ht="78.75">
      <c r="A76" s="12" t="s">
        <v>34</v>
      </c>
      <c r="B76" s="1" t="s">
        <v>182</v>
      </c>
      <c r="C76" s="6" t="s">
        <v>36</v>
      </c>
      <c r="D76" s="125" t="s">
        <v>37</v>
      </c>
      <c r="E76" s="125" t="s">
        <v>38</v>
      </c>
      <c r="F76" s="125" t="s">
        <v>39</v>
      </c>
      <c r="G76" s="6" t="s">
        <v>40</v>
      </c>
      <c r="H76" s="5" t="s">
        <v>41</v>
      </c>
      <c r="I76" s="5" t="s">
        <v>42</v>
      </c>
      <c r="J76" s="6" t="s">
        <v>43</v>
      </c>
      <c r="K76" s="6" t="s">
        <v>44</v>
      </c>
      <c r="L76" s="33" t="s">
        <v>45</v>
      </c>
      <c r="M76" s="33" t="s">
        <v>46</v>
      </c>
      <c r="N76" s="33" t="s">
        <v>47</v>
      </c>
      <c r="O76" s="61" t="s">
        <v>48</v>
      </c>
      <c r="P76" s="91" t="s">
        <v>49</v>
      </c>
      <c r="R76" s="173" t="s">
        <v>242</v>
      </c>
      <c r="S76" s="176" t="s">
        <v>238</v>
      </c>
      <c r="T76" s="263" t="s">
        <v>239</v>
      </c>
      <c r="U76" s="261" t="s">
        <v>237</v>
      </c>
      <c r="V76" s="170" t="s">
        <v>240</v>
      </c>
    </row>
    <row r="77" spans="1:23">
      <c r="A77" s="35">
        <v>1</v>
      </c>
      <c r="B77" s="65" t="s">
        <v>234</v>
      </c>
      <c r="C77" s="51">
        <v>18.978999999999999</v>
      </c>
      <c r="D77" s="149">
        <v>55</v>
      </c>
      <c r="E77" s="149">
        <v>45</v>
      </c>
      <c r="F77" s="149">
        <v>5</v>
      </c>
      <c r="G77" s="51">
        <v>18.98</v>
      </c>
      <c r="H77" s="43">
        <v>0.37</v>
      </c>
      <c r="I77" s="43">
        <v>0.02</v>
      </c>
      <c r="J77" s="51">
        <f t="shared" ref="J77:J79" si="46">G77+(G77*H77)</f>
        <v>26.002600000000001</v>
      </c>
      <c r="K77" s="51">
        <f t="shared" ref="K77:K79" si="47">J77-(J77*I77)</f>
        <v>25.482548000000001</v>
      </c>
      <c r="L77" s="88">
        <f>$G$13/G77*(D77)</f>
        <v>54.997102212855637</v>
      </c>
      <c r="M77" s="89">
        <f>$H$5/H77*E77</f>
        <v>25.54054054054054</v>
      </c>
      <c r="N77" s="40">
        <f>I77/$I$61*(F77)</f>
        <v>5</v>
      </c>
      <c r="O77" s="62">
        <f>L77+M77+N77</f>
        <v>85.53764275339617</v>
      </c>
      <c r="P77" s="94">
        <f t="shared" ref="P77:P79" si="48">G77+(G77*H77)</f>
        <v>26.002600000000001</v>
      </c>
      <c r="Q77" s="41">
        <f t="shared" ref="Q77:Q79" si="49">J77-P77</f>
        <v>0</v>
      </c>
      <c r="R77" s="179">
        <f>1.03*1.04545</f>
        <v>1.0768135000000001</v>
      </c>
      <c r="S77" s="177">
        <f t="shared" ref="S77:S79" si="50">C77*R77</f>
        <v>20.4368434165</v>
      </c>
      <c r="T77" s="188">
        <f>G77*R77</f>
        <v>20.437920230000003</v>
      </c>
      <c r="U77" s="188">
        <f t="shared" ref="U77:U79" si="51">J77*R77</f>
        <v>27.999950715100002</v>
      </c>
      <c r="V77" s="177">
        <f>T77*H77+T77</f>
        <v>27.999950715100006</v>
      </c>
      <c r="W77" s="41"/>
    </row>
    <row r="78" spans="1:23">
      <c r="A78" s="35">
        <v>2</v>
      </c>
      <c r="B78" s="65" t="s">
        <v>235</v>
      </c>
      <c r="C78" s="51">
        <v>21.8812</v>
      </c>
      <c r="D78" s="149">
        <v>55</v>
      </c>
      <c r="E78" s="149">
        <v>45</v>
      </c>
      <c r="F78" s="149">
        <v>5</v>
      </c>
      <c r="G78" s="51">
        <v>22.94</v>
      </c>
      <c r="H78" s="43">
        <v>0.37</v>
      </c>
      <c r="I78" s="43">
        <v>0.02</v>
      </c>
      <c r="J78" s="51">
        <f t="shared" si="46"/>
        <v>31.427800000000001</v>
      </c>
      <c r="K78" s="51">
        <f t="shared" si="47"/>
        <v>30.799244000000002</v>
      </c>
      <c r="L78" s="88">
        <f>$G$14/G78*(D78)</f>
        <v>55</v>
      </c>
      <c r="M78" s="89">
        <f>$H$6/H78*E78</f>
        <v>25.54054054054054</v>
      </c>
      <c r="N78" s="40">
        <f t="shared" ref="N78:N79" si="52">I78/$I$61*(F78)</f>
        <v>5</v>
      </c>
      <c r="O78" s="62">
        <f>L78+M78+N78</f>
        <v>85.540540540540547</v>
      </c>
      <c r="P78" s="94">
        <f t="shared" si="48"/>
        <v>31.427800000000001</v>
      </c>
      <c r="Q78" s="41">
        <f t="shared" si="49"/>
        <v>0</v>
      </c>
      <c r="R78" s="179">
        <f>1.03*1.04545</f>
        <v>1.0768135000000001</v>
      </c>
      <c r="S78" s="177">
        <f t="shared" si="50"/>
        <v>23.561971556200003</v>
      </c>
      <c r="T78" s="188">
        <f>G78*R78</f>
        <v>24.702101690000003</v>
      </c>
      <c r="U78" s="188">
        <f t="shared" si="51"/>
        <v>33.841879315300005</v>
      </c>
      <c r="V78" s="177">
        <f>T78*H78+T78</f>
        <v>33.841879315300005</v>
      </c>
      <c r="W78" s="41"/>
    </row>
    <row r="79" spans="1:23" ht="15.75" thickBot="1">
      <c r="A79" s="44">
        <v>3</v>
      </c>
      <c r="B79" s="66" t="s">
        <v>236</v>
      </c>
      <c r="C79" s="53">
        <v>22.944099999999999</v>
      </c>
      <c r="D79" s="150">
        <v>55</v>
      </c>
      <c r="E79" s="150">
        <v>45</v>
      </c>
      <c r="F79" s="150">
        <v>5</v>
      </c>
      <c r="G79" s="67">
        <v>24.056899999999999</v>
      </c>
      <c r="H79" s="46">
        <v>0.37</v>
      </c>
      <c r="I79" s="46">
        <v>0.02</v>
      </c>
      <c r="J79" s="51">
        <f t="shared" si="46"/>
        <v>32.957952999999996</v>
      </c>
      <c r="K79" s="51">
        <f t="shared" si="47"/>
        <v>32.298793939999996</v>
      </c>
      <c r="L79" s="90">
        <f>$G$15/G79*(D79)</f>
        <v>55</v>
      </c>
      <c r="M79" s="89">
        <f>$H$6/H79*E79</f>
        <v>25.54054054054054</v>
      </c>
      <c r="N79" s="40">
        <f t="shared" si="52"/>
        <v>5</v>
      </c>
      <c r="O79" s="63">
        <f>L79+M79+N79</f>
        <v>85.540540540540547</v>
      </c>
      <c r="P79" s="95">
        <f t="shared" si="48"/>
        <v>32.957952999999996</v>
      </c>
      <c r="Q79" s="41">
        <f t="shared" si="49"/>
        <v>0</v>
      </c>
      <c r="R79" s="179">
        <f>1.03*1.04545</f>
        <v>1.0768135000000001</v>
      </c>
      <c r="S79" s="177">
        <f t="shared" si="50"/>
        <v>24.706516625350002</v>
      </c>
      <c r="T79" s="188">
        <f>G79*R79</f>
        <v>25.904794688150002</v>
      </c>
      <c r="U79" s="188">
        <f t="shared" si="51"/>
        <v>35.489568722765497</v>
      </c>
      <c r="V79" s="177">
        <f>T79*H79+T79</f>
        <v>35.489568722765505</v>
      </c>
      <c r="W79" s="41"/>
    </row>
    <row r="80" spans="1:23" ht="16.5" thickBot="1">
      <c r="A80" s="265" t="s">
        <v>77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47"/>
      <c r="O80" s="64">
        <f>SUM(O77:O79)</f>
        <v>256.61872383447724</v>
      </c>
      <c r="P80" s="55"/>
    </row>
    <row r="82" spans="1:17" ht="15.75" hidden="1" thickBot="1"/>
    <row r="83" spans="1:17" ht="15.75" hidden="1">
      <c r="A83" s="59" t="s">
        <v>31</v>
      </c>
      <c r="B83" s="27" t="s">
        <v>11</v>
      </c>
      <c r="C83" s="56"/>
      <c r="D83" s="123"/>
      <c r="E83" s="123"/>
      <c r="F83" s="123"/>
      <c r="G83" s="28"/>
      <c r="H83" s="29"/>
      <c r="I83" s="29"/>
      <c r="J83" s="28"/>
      <c r="K83" s="28"/>
      <c r="L83" s="30"/>
      <c r="M83" s="30"/>
      <c r="N83" s="30"/>
      <c r="O83" s="60"/>
      <c r="P83" s="32"/>
    </row>
    <row r="84" spans="1:17" ht="78.75" hidden="1">
      <c r="A84" s="12" t="s">
        <v>34</v>
      </c>
      <c r="B84" s="1" t="s">
        <v>35</v>
      </c>
      <c r="C84" s="6" t="s">
        <v>36</v>
      </c>
      <c r="D84" s="125" t="s">
        <v>37</v>
      </c>
      <c r="E84" s="125" t="s">
        <v>38</v>
      </c>
      <c r="F84" s="125" t="s">
        <v>39</v>
      </c>
      <c r="G84" s="6" t="s">
        <v>40</v>
      </c>
      <c r="H84" s="5" t="s">
        <v>41</v>
      </c>
      <c r="I84" s="5" t="s">
        <v>42</v>
      </c>
      <c r="J84" s="6" t="s">
        <v>43</v>
      </c>
      <c r="K84" s="6" t="s">
        <v>44</v>
      </c>
      <c r="L84" s="33" t="s">
        <v>45</v>
      </c>
      <c r="M84" s="33" t="s">
        <v>46</v>
      </c>
      <c r="N84" s="33" t="s">
        <v>47</v>
      </c>
      <c r="O84" s="61" t="s">
        <v>48</v>
      </c>
      <c r="P84" s="91" t="s">
        <v>49</v>
      </c>
    </row>
    <row r="85" spans="1:17" hidden="1">
      <c r="A85" s="35">
        <v>1</v>
      </c>
      <c r="B85" s="65" t="s">
        <v>147</v>
      </c>
      <c r="C85" s="51">
        <v>18.978999999999999</v>
      </c>
      <c r="D85" s="149">
        <v>55</v>
      </c>
      <c r="E85" s="149">
        <v>45</v>
      </c>
      <c r="F85" s="149">
        <v>5</v>
      </c>
      <c r="G85" s="51">
        <v>23.98</v>
      </c>
      <c r="H85" s="43">
        <v>0.3</v>
      </c>
      <c r="I85" s="43">
        <v>0</v>
      </c>
      <c r="J85" s="51">
        <f t="shared" ref="J85:J87" si="53">G85+(G85*H85)</f>
        <v>31.173999999999999</v>
      </c>
      <c r="K85" s="51">
        <f t="shared" ref="K85:K87" si="54">J85-(J85*I85)</f>
        <v>31.173999999999999</v>
      </c>
      <c r="L85" s="88">
        <f>$G$13/G85*(D85)</f>
        <v>43.529816513761467</v>
      </c>
      <c r="M85" s="89">
        <f>$H$5/H85*E85</f>
        <v>31.499999999999996</v>
      </c>
      <c r="N85" s="40">
        <f>I85/$I$61*(F85)</f>
        <v>0</v>
      </c>
      <c r="O85" s="62">
        <f>L85+M85+N85</f>
        <v>75.02981651376146</v>
      </c>
      <c r="P85" s="94">
        <f t="shared" ref="P85:P87" si="55">G85+(G85*H85)</f>
        <v>31.173999999999999</v>
      </c>
      <c r="Q85" s="41">
        <f t="shared" ref="Q85:Q87" si="56">J85-P85</f>
        <v>0</v>
      </c>
    </row>
    <row r="86" spans="1:17" hidden="1">
      <c r="A86" s="35">
        <v>2</v>
      </c>
      <c r="B86" s="65" t="s">
        <v>148</v>
      </c>
      <c r="C86" s="51">
        <v>22.942399999999999</v>
      </c>
      <c r="D86" s="149">
        <v>55</v>
      </c>
      <c r="E86" s="149">
        <v>45</v>
      </c>
      <c r="F86" s="149">
        <v>5</v>
      </c>
      <c r="G86" s="51">
        <v>27.94</v>
      </c>
      <c r="H86" s="43">
        <v>0.3</v>
      </c>
      <c r="I86" s="43">
        <v>0</v>
      </c>
      <c r="J86" s="51">
        <f t="shared" si="53"/>
        <v>36.322000000000003</v>
      </c>
      <c r="K86" s="51">
        <f t="shared" si="54"/>
        <v>36.322000000000003</v>
      </c>
      <c r="L86" s="88">
        <f>$G$14/G86*(D86)</f>
        <v>45.15748031496063</v>
      </c>
      <c r="M86" s="89">
        <f>$H$6/H86*E86</f>
        <v>31.499999999999996</v>
      </c>
      <c r="N86" s="40">
        <f t="shared" ref="N86:N87" si="57">I86/$I$61*(F86)</f>
        <v>0</v>
      </c>
      <c r="O86" s="62">
        <f>L86+M86+N86</f>
        <v>76.657480314960623</v>
      </c>
      <c r="P86" s="94">
        <f t="shared" si="55"/>
        <v>36.322000000000003</v>
      </c>
      <c r="Q86" s="41">
        <f t="shared" si="56"/>
        <v>0</v>
      </c>
    </row>
    <row r="87" spans="1:17" ht="15.75" hidden="1" thickBot="1">
      <c r="A87" s="44">
        <v>3</v>
      </c>
      <c r="B87" s="66" t="s">
        <v>149</v>
      </c>
      <c r="C87" s="53">
        <v>24.056899999999999</v>
      </c>
      <c r="D87" s="150">
        <v>55</v>
      </c>
      <c r="E87" s="150">
        <v>45</v>
      </c>
      <c r="F87" s="150">
        <v>5</v>
      </c>
      <c r="G87" s="53">
        <v>29.06</v>
      </c>
      <c r="H87" s="46">
        <v>0.3</v>
      </c>
      <c r="I87" s="46">
        <v>0</v>
      </c>
      <c r="J87" s="51">
        <f t="shared" si="53"/>
        <v>37.777999999999999</v>
      </c>
      <c r="K87" s="51">
        <f t="shared" si="54"/>
        <v>37.777999999999999</v>
      </c>
      <c r="L87" s="90">
        <f>$G$15/G87*(D87)</f>
        <v>45.530953200275292</v>
      </c>
      <c r="M87" s="89">
        <f>$H$6/H87*E87</f>
        <v>31.499999999999996</v>
      </c>
      <c r="N87" s="40">
        <f t="shared" si="57"/>
        <v>0</v>
      </c>
      <c r="O87" s="63">
        <f>L87+M87+N87</f>
        <v>77.030953200275292</v>
      </c>
      <c r="P87" s="95">
        <f t="shared" si="55"/>
        <v>37.777999999999999</v>
      </c>
      <c r="Q87" s="41">
        <f t="shared" si="56"/>
        <v>0</v>
      </c>
    </row>
    <row r="88" spans="1:17" ht="16.5" hidden="1" thickBot="1">
      <c r="A88" s="265" t="s">
        <v>77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47"/>
      <c r="O88" s="64">
        <f>SUM(O85:O87)</f>
        <v>228.71825002899737</v>
      </c>
      <c r="P88" s="55"/>
    </row>
    <row r="89" spans="1:17" ht="15.75" hidden="1">
      <c r="A89" s="68"/>
      <c r="B89" s="68"/>
      <c r="C89" s="25"/>
      <c r="D89" s="122"/>
      <c r="E89" s="122"/>
      <c r="F89" s="122"/>
      <c r="G89" s="25"/>
      <c r="H89" s="152"/>
      <c r="I89" s="152"/>
      <c r="J89" s="25"/>
      <c r="K89" s="25"/>
      <c r="L89" s="69"/>
      <c r="M89" s="69"/>
      <c r="N89" s="69"/>
      <c r="O89" s="69"/>
      <c r="P89" s="25"/>
    </row>
    <row r="90" spans="1:17" ht="15.75" hidden="1" thickBot="1"/>
    <row r="91" spans="1:17" ht="15.75" hidden="1">
      <c r="A91" s="59" t="s">
        <v>31</v>
      </c>
      <c r="B91" s="27" t="s">
        <v>12</v>
      </c>
      <c r="C91" s="56"/>
      <c r="D91" s="123"/>
      <c r="E91" s="123"/>
      <c r="F91" s="123"/>
      <c r="G91" s="28"/>
      <c r="H91" s="29"/>
      <c r="I91" s="29"/>
      <c r="J91" s="28"/>
      <c r="K91" s="28"/>
      <c r="L91" s="30"/>
      <c r="M91" s="30"/>
      <c r="N91" s="30"/>
      <c r="O91" s="60"/>
      <c r="P91" s="32"/>
    </row>
    <row r="92" spans="1:17" ht="78.75" hidden="1">
      <c r="A92" s="12" t="s">
        <v>34</v>
      </c>
      <c r="B92" s="1" t="s">
        <v>35</v>
      </c>
      <c r="C92" s="6" t="s">
        <v>36</v>
      </c>
      <c r="D92" s="125" t="s">
        <v>37</v>
      </c>
      <c r="E92" s="125" t="s">
        <v>38</v>
      </c>
      <c r="F92" s="125" t="s">
        <v>39</v>
      </c>
      <c r="G92" s="6" t="s">
        <v>40</v>
      </c>
      <c r="H92" s="5" t="s">
        <v>41</v>
      </c>
      <c r="I92" s="5" t="s">
        <v>42</v>
      </c>
      <c r="J92" s="6" t="s">
        <v>43</v>
      </c>
      <c r="K92" s="6" t="s">
        <v>44</v>
      </c>
      <c r="L92" s="33" t="s">
        <v>45</v>
      </c>
      <c r="M92" s="33" t="s">
        <v>46</v>
      </c>
      <c r="N92" s="33" t="s">
        <v>47</v>
      </c>
      <c r="O92" s="61" t="s">
        <v>48</v>
      </c>
      <c r="P92" s="91" t="s">
        <v>49</v>
      </c>
    </row>
    <row r="93" spans="1:17" hidden="1">
      <c r="A93" s="35">
        <v>1</v>
      </c>
      <c r="B93" s="65" t="s">
        <v>147</v>
      </c>
      <c r="C93" s="51">
        <v>18.978999999999999</v>
      </c>
      <c r="D93" s="149">
        <v>55</v>
      </c>
      <c r="E93" s="149">
        <v>45</v>
      </c>
      <c r="F93" s="149">
        <v>5</v>
      </c>
      <c r="G93" s="51">
        <v>23</v>
      </c>
      <c r="H93" s="43">
        <v>0.3</v>
      </c>
      <c r="I93" s="43">
        <v>0.01</v>
      </c>
      <c r="J93" s="51">
        <f t="shared" ref="J93:J95" si="58">G93+(G93*H93)</f>
        <v>29.9</v>
      </c>
      <c r="K93" s="51">
        <f t="shared" ref="K93:K95" si="59">J93-(J93*I93)</f>
        <v>29.600999999999999</v>
      </c>
      <c r="L93" s="88">
        <f>$G$13/G93*(D93)</f>
        <v>45.384565217391298</v>
      </c>
      <c r="M93" s="89">
        <f>$H$5/H93*E93</f>
        <v>31.499999999999996</v>
      </c>
      <c r="N93" s="40">
        <f>I93/$I$61*(F93)</f>
        <v>2.5</v>
      </c>
      <c r="O93" s="62">
        <f>L93+M93+N93</f>
        <v>79.384565217391298</v>
      </c>
      <c r="P93" s="94">
        <f t="shared" ref="P93:P95" si="60">G93+(G93*H93)</f>
        <v>29.9</v>
      </c>
      <c r="Q93" s="41">
        <f t="shared" ref="Q93:Q95" si="61">J93-P93</f>
        <v>0</v>
      </c>
    </row>
    <row r="94" spans="1:17" hidden="1">
      <c r="A94" s="35">
        <v>2</v>
      </c>
      <c r="B94" s="65" t="s">
        <v>148</v>
      </c>
      <c r="C94" s="51">
        <v>22.942399999999999</v>
      </c>
      <c r="D94" s="149">
        <v>55</v>
      </c>
      <c r="E94" s="149">
        <v>45</v>
      </c>
      <c r="F94" s="149">
        <v>5</v>
      </c>
      <c r="G94" s="51">
        <v>26</v>
      </c>
      <c r="H94" s="43">
        <v>0.3</v>
      </c>
      <c r="I94" s="43">
        <v>0.01</v>
      </c>
      <c r="J94" s="51">
        <f t="shared" si="58"/>
        <v>33.799999999999997</v>
      </c>
      <c r="K94" s="51">
        <f t="shared" si="59"/>
        <v>33.461999999999996</v>
      </c>
      <c r="L94" s="88">
        <f>$G$14/G94*(D94)</f>
        <v>48.526923076923076</v>
      </c>
      <c r="M94" s="89">
        <f>$H$6/H94*E94</f>
        <v>31.499999999999996</v>
      </c>
      <c r="N94" s="40">
        <f t="shared" ref="N94:N95" si="62">I94/$I$61*(F94)</f>
        <v>2.5</v>
      </c>
      <c r="O94" s="62">
        <f>L94+M94+N94</f>
        <v>82.526923076923069</v>
      </c>
      <c r="P94" s="94">
        <f t="shared" si="60"/>
        <v>33.799999999999997</v>
      </c>
      <c r="Q94" s="41">
        <f t="shared" si="61"/>
        <v>0</v>
      </c>
    </row>
    <row r="95" spans="1:17" ht="15.75" hidden="1" thickBot="1">
      <c r="A95" s="44">
        <v>3</v>
      </c>
      <c r="B95" s="66" t="s">
        <v>149</v>
      </c>
      <c r="C95" s="53">
        <v>24.056899999999999</v>
      </c>
      <c r="D95" s="150">
        <v>55</v>
      </c>
      <c r="E95" s="150">
        <v>45</v>
      </c>
      <c r="F95" s="150">
        <v>5</v>
      </c>
      <c r="G95" s="53">
        <v>28</v>
      </c>
      <c r="H95" s="46">
        <v>0.3</v>
      </c>
      <c r="I95" s="46">
        <v>0.01</v>
      </c>
      <c r="J95" s="51">
        <f t="shared" si="58"/>
        <v>36.4</v>
      </c>
      <c r="K95" s="51">
        <f t="shared" si="59"/>
        <v>36.036000000000001</v>
      </c>
      <c r="L95" s="90">
        <f>$G$15/G95*(D95)</f>
        <v>47.254624999999997</v>
      </c>
      <c r="M95" s="89">
        <f>$H$6/H95*E95</f>
        <v>31.499999999999996</v>
      </c>
      <c r="N95" s="40">
        <f t="shared" si="62"/>
        <v>2.5</v>
      </c>
      <c r="O95" s="63">
        <f>L95+M95+N95</f>
        <v>81.25462499999999</v>
      </c>
      <c r="P95" s="95">
        <f t="shared" si="60"/>
        <v>36.4</v>
      </c>
      <c r="Q95" s="41">
        <f t="shared" si="61"/>
        <v>0</v>
      </c>
    </row>
    <row r="96" spans="1:17" ht="16.5" hidden="1" thickBot="1">
      <c r="A96" s="265" t="s">
        <v>77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47"/>
      <c r="O96" s="64">
        <f>SUM(O93:O95)</f>
        <v>243.16611329431436</v>
      </c>
      <c r="P96" s="55"/>
    </row>
    <row r="97" spans="1:23" hidden="1"/>
    <row r="98" spans="1:23" ht="15.75" thickBot="1"/>
    <row r="99" spans="1:23" ht="15.75">
      <c r="A99" s="59" t="s">
        <v>31</v>
      </c>
      <c r="B99" s="27" t="s">
        <v>13</v>
      </c>
      <c r="C99" s="56"/>
      <c r="D99" s="123"/>
      <c r="E99" s="123"/>
      <c r="F99" s="123"/>
      <c r="G99" s="28"/>
      <c r="H99" s="29"/>
      <c r="I99" s="29"/>
      <c r="J99" s="28"/>
      <c r="K99" s="28"/>
      <c r="L99" s="30"/>
      <c r="M99" s="30"/>
      <c r="N99" s="30"/>
      <c r="O99" s="60"/>
      <c r="P99" s="32"/>
    </row>
    <row r="100" spans="1:23" ht="78.75">
      <c r="A100" s="12" t="s">
        <v>34</v>
      </c>
      <c r="B100" s="1" t="s">
        <v>182</v>
      </c>
      <c r="C100" s="6" t="s">
        <v>36</v>
      </c>
      <c r="D100" s="125" t="s">
        <v>37</v>
      </c>
      <c r="E100" s="125" t="s">
        <v>38</v>
      </c>
      <c r="F100" s="125" t="s">
        <v>39</v>
      </c>
      <c r="G100" s="6" t="s">
        <v>40</v>
      </c>
      <c r="H100" s="5" t="s">
        <v>41</v>
      </c>
      <c r="I100" s="5" t="s">
        <v>42</v>
      </c>
      <c r="J100" s="6" t="s">
        <v>43</v>
      </c>
      <c r="K100" s="6" t="s">
        <v>44</v>
      </c>
      <c r="L100" s="33" t="s">
        <v>45</v>
      </c>
      <c r="M100" s="33" t="s">
        <v>46</v>
      </c>
      <c r="N100" s="33" t="s">
        <v>47</v>
      </c>
      <c r="O100" s="61" t="s">
        <v>48</v>
      </c>
      <c r="P100" s="91" t="s">
        <v>49</v>
      </c>
      <c r="R100" s="173" t="s">
        <v>242</v>
      </c>
      <c r="S100" s="176" t="s">
        <v>238</v>
      </c>
      <c r="T100" s="263" t="s">
        <v>239</v>
      </c>
      <c r="U100" s="261" t="s">
        <v>237</v>
      </c>
      <c r="V100" s="170" t="s">
        <v>240</v>
      </c>
    </row>
    <row r="101" spans="1:23">
      <c r="A101" s="35">
        <v>1</v>
      </c>
      <c r="B101" s="65" t="s">
        <v>234</v>
      </c>
      <c r="C101" s="51">
        <v>18.978999999999999</v>
      </c>
      <c r="D101" s="149">
        <v>55</v>
      </c>
      <c r="E101" s="149">
        <v>45</v>
      </c>
      <c r="F101" s="149">
        <v>5</v>
      </c>
      <c r="G101" s="51">
        <v>18.98</v>
      </c>
      <c r="H101" s="43">
        <v>0.32829999999999998</v>
      </c>
      <c r="I101" s="43">
        <v>0</v>
      </c>
      <c r="J101" s="51">
        <f t="shared" ref="J101:J103" si="63">G101+(G101*H101)</f>
        <v>25.211134000000001</v>
      </c>
      <c r="K101" s="51">
        <f t="shared" ref="K101:K103" si="64">J101-(J101*I101)</f>
        <v>25.211134000000001</v>
      </c>
      <c r="L101" s="88">
        <f>$G$13/G101*(D101)</f>
        <v>54.997102212855637</v>
      </c>
      <c r="M101" s="89">
        <f>$H$5/H101*E101</f>
        <v>28.784648187633262</v>
      </c>
      <c r="N101" s="40">
        <f>I101/$I$61*(F101)</f>
        <v>0</v>
      </c>
      <c r="O101" s="62">
        <f>L101+M101+N101</f>
        <v>83.781750400488903</v>
      </c>
      <c r="P101" s="94">
        <f t="shared" ref="P101:P103" si="65">G101+(G101*H101)</f>
        <v>25.211134000000001</v>
      </c>
      <c r="Q101" s="41">
        <f t="shared" ref="Q101:Q103" si="66">J101-P101</f>
        <v>0</v>
      </c>
      <c r="R101" s="179">
        <f>1.03*1.04545</f>
        <v>1.0768135000000001</v>
      </c>
      <c r="S101" s="177">
        <f t="shared" ref="S101:S103" si="67">C101*R101</f>
        <v>20.4368434165</v>
      </c>
      <c r="T101" s="188">
        <f>G101*R101</f>
        <v>20.437920230000003</v>
      </c>
      <c r="U101" s="188">
        <f t="shared" ref="U101:U103" si="68">J101*R101</f>
        <v>27.147689441509005</v>
      </c>
      <c r="V101" s="177">
        <f>T101*H101+T101</f>
        <v>27.147689441509005</v>
      </c>
      <c r="W101" s="41"/>
    </row>
    <row r="102" spans="1:23">
      <c r="A102" s="35">
        <v>2</v>
      </c>
      <c r="B102" s="65" t="s">
        <v>235</v>
      </c>
      <c r="C102" s="51">
        <v>21.8812</v>
      </c>
      <c r="D102" s="149">
        <v>55</v>
      </c>
      <c r="E102" s="149">
        <v>45</v>
      </c>
      <c r="F102" s="149">
        <v>5</v>
      </c>
      <c r="G102" s="51">
        <v>22.94</v>
      </c>
      <c r="H102" s="43">
        <v>0.32829999999999998</v>
      </c>
      <c r="I102" s="43">
        <v>0</v>
      </c>
      <c r="J102" s="51">
        <f t="shared" si="63"/>
        <v>30.471202000000002</v>
      </c>
      <c r="K102" s="51">
        <f t="shared" si="64"/>
        <v>30.471202000000002</v>
      </c>
      <c r="L102" s="88">
        <f>$G$14/G102*(D102)</f>
        <v>55</v>
      </c>
      <c r="M102" s="89">
        <f>$H$6/H102*E102</f>
        <v>28.784648187633262</v>
      </c>
      <c r="N102" s="40">
        <f t="shared" ref="N102:N103" si="69">I102/$I$61*(F102)</f>
        <v>0</v>
      </c>
      <c r="O102" s="62">
        <f>L102+M102+N102</f>
        <v>83.784648187633266</v>
      </c>
      <c r="P102" s="94">
        <f t="shared" si="65"/>
        <v>30.471202000000002</v>
      </c>
      <c r="Q102" s="41">
        <f t="shared" si="66"/>
        <v>0</v>
      </c>
      <c r="R102" s="179">
        <f>1.03*1.04545</f>
        <v>1.0768135000000001</v>
      </c>
      <c r="S102" s="177">
        <f t="shared" si="67"/>
        <v>23.561971556200003</v>
      </c>
      <c r="T102" s="188">
        <f>G102*R102</f>
        <v>24.702101690000003</v>
      </c>
      <c r="U102" s="188">
        <f t="shared" si="68"/>
        <v>32.811801674827002</v>
      </c>
      <c r="V102" s="177">
        <f>T102*H102+T102</f>
        <v>32.811801674827002</v>
      </c>
      <c r="W102" s="41"/>
    </row>
    <row r="103" spans="1:23" ht="15.75" thickBot="1">
      <c r="A103" s="44">
        <v>3</v>
      </c>
      <c r="B103" s="66" t="s">
        <v>236</v>
      </c>
      <c r="C103" s="53">
        <v>22.944099999999999</v>
      </c>
      <c r="D103" s="150">
        <v>55</v>
      </c>
      <c r="E103" s="150">
        <v>45</v>
      </c>
      <c r="F103" s="150">
        <v>5</v>
      </c>
      <c r="G103" s="67">
        <v>24.056899999999999</v>
      </c>
      <c r="H103" s="46">
        <v>0.32829999999999998</v>
      </c>
      <c r="I103" s="46">
        <v>0</v>
      </c>
      <c r="J103" s="51">
        <f t="shared" si="63"/>
        <v>31.954780269999997</v>
      </c>
      <c r="K103" s="51">
        <f t="shared" si="64"/>
        <v>31.954780269999997</v>
      </c>
      <c r="L103" s="90">
        <f>$G$15/G103*(D103)</f>
        <v>55</v>
      </c>
      <c r="M103" s="89">
        <f>$H$6/H103*E103</f>
        <v>28.784648187633262</v>
      </c>
      <c r="N103" s="40">
        <f t="shared" si="69"/>
        <v>0</v>
      </c>
      <c r="O103" s="63">
        <f>L103+M103+N103</f>
        <v>83.784648187633266</v>
      </c>
      <c r="P103" s="95">
        <f t="shared" si="65"/>
        <v>31.954780269999997</v>
      </c>
      <c r="Q103" s="41">
        <f t="shared" si="66"/>
        <v>0</v>
      </c>
      <c r="R103" s="179">
        <f>1.03*1.04545</f>
        <v>1.0768135000000001</v>
      </c>
      <c r="S103" s="177">
        <f t="shared" si="67"/>
        <v>24.706516625350002</v>
      </c>
      <c r="T103" s="188">
        <f>G103*R103</f>
        <v>25.904794688150002</v>
      </c>
      <c r="U103" s="188">
        <f t="shared" si="68"/>
        <v>34.409338784269643</v>
      </c>
      <c r="V103" s="177">
        <f>T103*H103+T103</f>
        <v>34.40933878426965</v>
      </c>
      <c r="W103" s="41"/>
    </row>
    <row r="104" spans="1:23" ht="16.5" thickBot="1">
      <c r="A104" s="265" t="s">
        <v>77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47"/>
      <c r="O104" s="64">
        <f>SUM(O101:O103)</f>
        <v>251.35104677575544</v>
      </c>
      <c r="P104" s="55"/>
    </row>
  </sheetData>
  <sheetProtection algorithmName="SHA-512" hashValue="PpH65U3AR231/WUVQk7YKPRCtJUZk7ZcTvb8zd4SKnzLTXFPVeNE3uUuhCI3HDG4X9KtIGulZn+KDjU6HWeeyA==" saltValue="tJgKZhJVBw5xPQpRmXB4yA==" spinCount="100000" sheet="1" objects="1" scenarios="1"/>
  <mergeCells count="14">
    <mergeCell ref="A80:M80"/>
    <mergeCell ref="A88:M88"/>
    <mergeCell ref="A96:M96"/>
    <mergeCell ref="A104:M104"/>
    <mergeCell ref="A40:M40"/>
    <mergeCell ref="A48:M48"/>
    <mergeCell ref="A56:M56"/>
    <mergeCell ref="A64:M64"/>
    <mergeCell ref="A72:M72"/>
    <mergeCell ref="A1:C1"/>
    <mergeCell ref="A8:M8"/>
    <mergeCell ref="A16:M16"/>
    <mergeCell ref="A24:M24"/>
    <mergeCell ref="A32:M3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C8D4-9296-4F9F-A6AF-7323BAF2D79F}">
  <dimension ref="A1:V104"/>
  <sheetViews>
    <sheetView workbookViewId="0">
      <selection activeCell="Z100" sqref="Z100"/>
    </sheetView>
  </sheetViews>
  <sheetFormatPr defaultColWidth="9.140625" defaultRowHeight="15"/>
  <cols>
    <col min="1" max="1" width="15.7109375" style="24" bestFit="1" customWidth="1"/>
    <col min="2" max="2" width="29.42578125" style="24" bestFit="1" customWidth="1"/>
    <col min="3" max="3" width="14.7109375" style="20" customWidth="1"/>
    <col min="4" max="6" width="14.7109375" style="151" customWidth="1"/>
    <col min="7" max="7" width="15.5703125" style="20" customWidth="1"/>
    <col min="8" max="8" width="13.85546875" style="21" customWidth="1"/>
    <col min="9" max="9" width="14.85546875" style="21" customWidth="1"/>
    <col min="10" max="10" width="13.85546875" style="20" customWidth="1"/>
    <col min="11" max="11" width="15.85546875" style="20" customWidth="1"/>
    <col min="12" max="12" width="11.42578125" style="22" customWidth="1"/>
    <col min="13" max="13" width="16.42578125" style="22" customWidth="1"/>
    <col min="14" max="14" width="11.140625" style="22" customWidth="1"/>
    <col min="15" max="15" width="11.28515625" style="22" customWidth="1"/>
    <col min="16" max="16" width="17.5703125" style="22" customWidth="1"/>
    <col min="17" max="17" width="9.140625" style="24" customWidth="1"/>
    <col min="18" max="18" width="9.140625" style="189" customWidth="1"/>
    <col min="19" max="19" width="13" style="41" customWidth="1"/>
    <col min="20" max="20" width="9.7109375" style="262" bestFit="1" customWidth="1"/>
    <col min="21" max="21" width="9.140625" style="258"/>
    <col min="22" max="22" width="17.85546875" style="24" customWidth="1"/>
    <col min="23" max="16384" width="9.140625" style="24"/>
  </cols>
  <sheetData>
    <row r="1" spans="1:17" ht="15.75">
      <c r="A1" s="269" t="s">
        <v>151</v>
      </c>
      <c r="B1" s="269"/>
      <c r="C1" s="269"/>
      <c r="D1" s="148"/>
      <c r="E1" s="148"/>
      <c r="F1" s="148"/>
      <c r="G1" s="160"/>
    </row>
    <row r="2" spans="1:17" ht="15.75">
      <c r="A2" s="169"/>
      <c r="B2" s="169"/>
      <c r="C2" s="58"/>
      <c r="D2" s="148"/>
      <c r="E2" s="148"/>
      <c r="F2" s="148"/>
    </row>
    <row r="3" spans="1:17" ht="15.75" hidden="1">
      <c r="A3" s="59" t="s">
        <v>31</v>
      </c>
      <c r="B3" s="27" t="s">
        <v>32</v>
      </c>
      <c r="C3" s="56"/>
      <c r="D3" s="123"/>
      <c r="E3" s="124" t="s">
        <v>33</v>
      </c>
      <c r="F3" s="123"/>
      <c r="G3" s="28"/>
      <c r="H3" s="29"/>
      <c r="I3" s="29"/>
      <c r="J3" s="28"/>
      <c r="K3" s="28"/>
      <c r="L3" s="30"/>
      <c r="M3" s="30"/>
      <c r="N3" s="30"/>
      <c r="O3" s="60"/>
      <c r="P3" s="60"/>
    </row>
    <row r="4" spans="1:17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17" hidden="1">
      <c r="A5" s="35">
        <v>1</v>
      </c>
      <c r="B5" s="2" t="s">
        <v>152</v>
      </c>
      <c r="C5" s="7">
        <v>20.378499999999999</v>
      </c>
      <c r="D5" s="126">
        <v>55</v>
      </c>
      <c r="E5" s="126">
        <v>45</v>
      </c>
      <c r="F5" s="126">
        <v>5</v>
      </c>
      <c r="G5" s="42">
        <v>23.15</v>
      </c>
      <c r="H5" s="43">
        <v>0.21</v>
      </c>
      <c r="I5" s="43">
        <v>0</v>
      </c>
      <c r="J5" s="51">
        <f t="shared" ref="J5:J7" si="0">G5+(G5*H5)</f>
        <v>28.011499999999998</v>
      </c>
      <c r="K5" s="51">
        <f t="shared" ref="K5:K7" si="1">J5-(J5*I5)</f>
        <v>28.011499999999998</v>
      </c>
      <c r="L5" s="88">
        <f>$G$13/G5*(D5)</f>
        <v>48.415442764578835</v>
      </c>
      <c r="M5" s="89">
        <f>$H$5/H5*E5</f>
        <v>45</v>
      </c>
      <c r="N5" s="40">
        <f>I5/$I$61*(F5)</f>
        <v>0</v>
      </c>
      <c r="O5" s="62">
        <f>L5+M5+N5</f>
        <v>93.415442764578842</v>
      </c>
      <c r="P5" s="92">
        <f>G5+(G5*H5)</f>
        <v>28.011499999999998</v>
      </c>
      <c r="Q5" s="41">
        <f>J5-P5</f>
        <v>0</v>
      </c>
    </row>
    <row r="6" spans="1:17" hidden="1">
      <c r="A6" s="35">
        <v>2</v>
      </c>
      <c r="B6" s="2" t="s">
        <v>153</v>
      </c>
      <c r="C6" s="7">
        <v>22.406300000000002</v>
      </c>
      <c r="D6" s="126">
        <v>55</v>
      </c>
      <c r="E6" s="126">
        <v>45</v>
      </c>
      <c r="F6" s="126">
        <v>5</v>
      </c>
      <c r="G6" s="42">
        <v>25.74</v>
      </c>
      <c r="H6" s="43">
        <v>0.21</v>
      </c>
      <c r="I6" s="43">
        <v>0</v>
      </c>
      <c r="J6" s="51">
        <f t="shared" si="0"/>
        <v>31.145399999999999</v>
      </c>
      <c r="K6" s="51">
        <f t="shared" si="1"/>
        <v>31.145399999999999</v>
      </c>
      <c r="L6" s="88">
        <f>$G$14/G6*(D6)</f>
        <v>47.884615384615394</v>
      </c>
      <c r="M6" s="89">
        <f>$H$6/H6*E6</f>
        <v>45</v>
      </c>
      <c r="N6" s="40">
        <f t="shared" ref="N6:N7" si="2">I6/$I$61*(F6)</f>
        <v>0</v>
      </c>
      <c r="O6" s="62">
        <f>L6+M6+N6</f>
        <v>92.884615384615387</v>
      </c>
      <c r="P6" s="92">
        <f t="shared" ref="P6:P7" si="3">G6+(G6*H6)</f>
        <v>31.145399999999999</v>
      </c>
      <c r="Q6" s="41">
        <f t="shared" ref="Q6:Q7" si="4">J6-P6</f>
        <v>0</v>
      </c>
    </row>
    <row r="7" spans="1:17" ht="15.75" hidden="1" thickBot="1">
      <c r="A7" s="44">
        <v>3</v>
      </c>
      <c r="B7" s="10" t="s">
        <v>154</v>
      </c>
      <c r="C7" s="11">
        <v>29.0853</v>
      </c>
      <c r="D7" s="127">
        <v>55</v>
      </c>
      <c r="E7" s="127">
        <v>45</v>
      </c>
      <c r="F7" s="127">
        <v>5</v>
      </c>
      <c r="G7" s="67">
        <v>29.4</v>
      </c>
      <c r="H7" s="46">
        <v>0.21</v>
      </c>
      <c r="I7" s="46">
        <v>0</v>
      </c>
      <c r="J7" s="51">
        <f t="shared" si="0"/>
        <v>35.573999999999998</v>
      </c>
      <c r="K7" s="51">
        <f t="shared" si="1"/>
        <v>35.573999999999998</v>
      </c>
      <c r="L7" s="88">
        <f>$G$15/G7*(D7)</f>
        <v>54.420068027210888</v>
      </c>
      <c r="M7" s="89">
        <f>$H$7/H7*E7</f>
        <v>45</v>
      </c>
      <c r="N7" s="40">
        <f t="shared" si="2"/>
        <v>0</v>
      </c>
      <c r="O7" s="63">
        <f>L7+M7+N7</f>
        <v>99.420068027210888</v>
      </c>
      <c r="P7" s="93">
        <f t="shared" si="3"/>
        <v>35.573999999999998</v>
      </c>
      <c r="Q7" s="41">
        <f t="shared" si="4"/>
        <v>0</v>
      </c>
    </row>
    <row r="8" spans="1:17" ht="16.5" hidden="1" thickBot="1">
      <c r="A8" s="265" t="s">
        <v>77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47"/>
      <c r="O8" s="64">
        <f>SUM(O5:O7)</f>
        <v>285.72012617640513</v>
      </c>
      <c r="P8" s="64"/>
    </row>
    <row r="9" spans="1:17" hidden="1"/>
    <row r="10" spans="1:17" ht="15.75" hidden="1" thickBot="1"/>
    <row r="11" spans="1:17" ht="15.75" hidden="1">
      <c r="A11" s="59" t="s">
        <v>31</v>
      </c>
      <c r="B11" s="27" t="s">
        <v>1</v>
      </c>
      <c r="C11" s="56"/>
      <c r="D11" s="123"/>
      <c r="E11" s="123"/>
      <c r="F11" s="123"/>
      <c r="G11" s="28"/>
      <c r="H11" s="29"/>
      <c r="I11" s="29"/>
      <c r="J11" s="28"/>
      <c r="K11" s="28"/>
      <c r="L11" s="30"/>
      <c r="M11" s="30"/>
      <c r="N11" s="30"/>
      <c r="O11" s="60"/>
      <c r="P11" s="60"/>
    </row>
    <row r="12" spans="1:17" ht="78.75" hidden="1">
      <c r="A12" s="12" t="s">
        <v>34</v>
      </c>
      <c r="B12" s="1" t="s">
        <v>35</v>
      </c>
      <c r="C12" s="6" t="s">
        <v>36</v>
      </c>
      <c r="D12" s="125" t="s">
        <v>37</v>
      </c>
      <c r="E12" s="125" t="s">
        <v>38</v>
      </c>
      <c r="F12" s="125" t="s">
        <v>39</v>
      </c>
      <c r="G12" s="6" t="s">
        <v>40</v>
      </c>
      <c r="H12" s="5" t="s">
        <v>41</v>
      </c>
      <c r="I12" s="5" t="s">
        <v>42</v>
      </c>
      <c r="J12" s="6" t="s">
        <v>43</v>
      </c>
      <c r="K12" s="6" t="s">
        <v>44</v>
      </c>
      <c r="L12" s="33" t="s">
        <v>45</v>
      </c>
      <c r="M12" s="33" t="s">
        <v>46</v>
      </c>
      <c r="N12" s="33" t="s">
        <v>47</v>
      </c>
      <c r="O12" s="61" t="s">
        <v>48</v>
      </c>
      <c r="P12" s="91" t="s">
        <v>49</v>
      </c>
    </row>
    <row r="13" spans="1:17" hidden="1">
      <c r="A13" s="35">
        <v>1</v>
      </c>
      <c r="B13" s="2" t="s">
        <v>152</v>
      </c>
      <c r="C13" s="7">
        <v>20.378499999999999</v>
      </c>
      <c r="D13" s="126">
        <v>55</v>
      </c>
      <c r="E13" s="126">
        <v>45</v>
      </c>
      <c r="F13" s="126">
        <v>5</v>
      </c>
      <c r="G13" s="36">
        <v>20.378499999999999</v>
      </c>
      <c r="H13" s="43">
        <v>0.34</v>
      </c>
      <c r="I13" s="43">
        <v>0</v>
      </c>
      <c r="J13" s="51">
        <f t="shared" ref="J13:J15" si="5">G13+(G13*H13)</f>
        <v>27.307189999999999</v>
      </c>
      <c r="K13" s="51">
        <f t="shared" ref="K13:K15" si="6">J13-(J13*I13)</f>
        <v>27.307189999999999</v>
      </c>
      <c r="L13" s="88">
        <f>$G$13/G13*(D13)</f>
        <v>55</v>
      </c>
      <c r="M13" s="89">
        <f>$H$5/H13*E13</f>
        <v>27.794117647058819</v>
      </c>
      <c r="N13" s="40">
        <f>I13/$I$61*(F13)</f>
        <v>0</v>
      </c>
      <c r="O13" s="62">
        <f t="shared" ref="O13:O15" si="7">L13+M13+N13</f>
        <v>82.794117647058812</v>
      </c>
      <c r="P13" s="92">
        <f t="shared" ref="P13:P15" si="8">G13+(G13*H13)</f>
        <v>27.307189999999999</v>
      </c>
      <c r="Q13" s="41">
        <f t="shared" ref="Q13:Q15" si="9">J13-P13</f>
        <v>0</v>
      </c>
    </row>
    <row r="14" spans="1:17" hidden="1">
      <c r="A14" s="35">
        <v>2</v>
      </c>
      <c r="B14" s="2" t="s">
        <v>153</v>
      </c>
      <c r="C14" s="7">
        <v>22.406300000000002</v>
      </c>
      <c r="D14" s="126">
        <v>55</v>
      </c>
      <c r="E14" s="126">
        <v>45</v>
      </c>
      <c r="F14" s="126">
        <v>5</v>
      </c>
      <c r="G14" s="36">
        <v>22.41</v>
      </c>
      <c r="H14" s="43">
        <v>0.34</v>
      </c>
      <c r="I14" s="43">
        <v>0</v>
      </c>
      <c r="J14" s="51">
        <f t="shared" si="5"/>
        <v>30.029400000000003</v>
      </c>
      <c r="K14" s="51">
        <f t="shared" si="6"/>
        <v>30.029400000000003</v>
      </c>
      <c r="L14" s="88">
        <f>$G$14/G14*(D14)</f>
        <v>55</v>
      </c>
      <c r="M14" s="89">
        <f>$H$6/H14*E14</f>
        <v>27.794117647058819</v>
      </c>
      <c r="N14" s="40">
        <f t="shared" ref="N14:N15" si="10">I14/$I$61*(F14)</f>
        <v>0</v>
      </c>
      <c r="O14" s="62">
        <f t="shared" si="7"/>
        <v>82.794117647058812</v>
      </c>
      <c r="P14" s="92">
        <f t="shared" si="8"/>
        <v>30.029400000000003</v>
      </c>
      <c r="Q14" s="41">
        <f t="shared" si="9"/>
        <v>0</v>
      </c>
    </row>
    <row r="15" spans="1:17" ht="15.75" hidden="1" thickBot="1">
      <c r="A15" s="44">
        <v>3</v>
      </c>
      <c r="B15" s="10" t="s">
        <v>154</v>
      </c>
      <c r="C15" s="11">
        <v>29.0853</v>
      </c>
      <c r="D15" s="127">
        <v>55</v>
      </c>
      <c r="E15" s="127">
        <v>45</v>
      </c>
      <c r="F15" s="127">
        <v>5</v>
      </c>
      <c r="G15" s="45">
        <v>29.09</v>
      </c>
      <c r="H15" s="46">
        <v>0.34</v>
      </c>
      <c r="I15" s="46">
        <v>0</v>
      </c>
      <c r="J15" s="51">
        <f t="shared" si="5"/>
        <v>38.980600000000003</v>
      </c>
      <c r="K15" s="51">
        <f t="shared" si="6"/>
        <v>38.980600000000003</v>
      </c>
      <c r="L15" s="90">
        <f>$G$15/G15*(D15)</f>
        <v>55</v>
      </c>
      <c r="M15" s="89">
        <f>$H$7/H15*E15</f>
        <v>27.794117647058819</v>
      </c>
      <c r="N15" s="40">
        <f t="shared" si="10"/>
        <v>0</v>
      </c>
      <c r="O15" s="63">
        <f t="shared" si="7"/>
        <v>82.794117647058812</v>
      </c>
      <c r="P15" s="93">
        <f t="shared" si="8"/>
        <v>38.980600000000003</v>
      </c>
      <c r="Q15" s="41">
        <f t="shared" si="9"/>
        <v>0</v>
      </c>
    </row>
    <row r="16" spans="1:17" ht="16.5" hidden="1" thickBot="1">
      <c r="A16" s="265" t="s">
        <v>77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47"/>
      <c r="O16" s="64">
        <f>SUM(O13:O15)</f>
        <v>248.38235294117644</v>
      </c>
      <c r="P16" s="64"/>
    </row>
    <row r="17" spans="1:17" hidden="1"/>
    <row r="18" spans="1:17" ht="15.75" hidden="1" thickBot="1"/>
    <row r="19" spans="1:17" ht="15.75" hidden="1">
      <c r="A19" s="59" t="s">
        <v>31</v>
      </c>
      <c r="B19" s="27" t="s">
        <v>2</v>
      </c>
      <c r="C19" s="56"/>
      <c r="D19" s="123"/>
      <c r="E19" s="123"/>
      <c r="F19" s="123"/>
      <c r="G19" s="28"/>
      <c r="H19" s="29"/>
      <c r="I19" s="29"/>
      <c r="J19" s="28"/>
      <c r="K19" s="28"/>
      <c r="L19" s="30"/>
      <c r="M19" s="30"/>
      <c r="N19" s="30"/>
      <c r="O19" s="60"/>
      <c r="P19" s="60"/>
    </row>
    <row r="20" spans="1:17" ht="78.75" hidden="1">
      <c r="A20" s="12" t="s">
        <v>34</v>
      </c>
      <c r="B20" s="1" t="s">
        <v>35</v>
      </c>
      <c r="C20" s="6" t="s">
        <v>36</v>
      </c>
      <c r="D20" s="125" t="s">
        <v>37</v>
      </c>
      <c r="E20" s="125" t="s">
        <v>38</v>
      </c>
      <c r="F20" s="125" t="s">
        <v>39</v>
      </c>
      <c r="G20" s="6" t="s">
        <v>40</v>
      </c>
      <c r="H20" s="5" t="s">
        <v>41</v>
      </c>
      <c r="I20" s="5" t="s">
        <v>42</v>
      </c>
      <c r="J20" s="6" t="s">
        <v>43</v>
      </c>
      <c r="K20" s="6" t="s">
        <v>44</v>
      </c>
      <c r="L20" s="33" t="s">
        <v>45</v>
      </c>
      <c r="M20" s="33" t="s">
        <v>46</v>
      </c>
      <c r="N20" s="33" t="s">
        <v>47</v>
      </c>
      <c r="O20" s="61" t="s">
        <v>48</v>
      </c>
      <c r="P20" s="91" t="s">
        <v>49</v>
      </c>
    </row>
    <row r="21" spans="1:17" hidden="1">
      <c r="A21" s="35">
        <v>1</v>
      </c>
      <c r="B21" s="2" t="s">
        <v>152</v>
      </c>
      <c r="C21" s="7">
        <v>20.378499999999999</v>
      </c>
      <c r="D21" s="126">
        <v>55</v>
      </c>
      <c r="E21" s="126">
        <v>45</v>
      </c>
      <c r="F21" s="126">
        <v>5</v>
      </c>
      <c r="G21" s="51">
        <v>20.5</v>
      </c>
      <c r="H21" s="43">
        <v>0.53500000000000003</v>
      </c>
      <c r="I21" s="43">
        <v>5.0000000000000001E-3</v>
      </c>
      <c r="J21" s="51">
        <f t="shared" ref="J21:J23" si="11">G21+(G21*H21)</f>
        <v>31.467500000000001</v>
      </c>
      <c r="K21" s="51">
        <f t="shared" ref="K21:K23" si="12">J21-(J21*I21)</f>
        <v>31.310162500000001</v>
      </c>
      <c r="L21" s="88">
        <f>$G$13/G21*(D21)</f>
        <v>54.6740243902439</v>
      </c>
      <c r="M21" s="89">
        <f>$H$5/H21*E21</f>
        <v>17.663551401869157</v>
      </c>
      <c r="N21" s="40">
        <f>I21/$I$61*(F21)</f>
        <v>1.25</v>
      </c>
      <c r="O21" s="62">
        <f t="shared" ref="O21:O23" si="13">L21+M21+N21</f>
        <v>73.587575792113057</v>
      </c>
      <c r="P21" s="92">
        <f t="shared" ref="P21:P23" si="14">G21+(G21*H21)</f>
        <v>31.467500000000001</v>
      </c>
      <c r="Q21" s="41">
        <f t="shared" ref="Q21:Q23" si="15">J21-P21</f>
        <v>0</v>
      </c>
    </row>
    <row r="22" spans="1:17" hidden="1">
      <c r="A22" s="35">
        <v>2</v>
      </c>
      <c r="B22" s="2" t="s">
        <v>153</v>
      </c>
      <c r="C22" s="7">
        <v>22.406300000000002</v>
      </c>
      <c r="D22" s="126">
        <v>55</v>
      </c>
      <c r="E22" s="126">
        <v>45</v>
      </c>
      <c r="F22" s="126">
        <v>5</v>
      </c>
      <c r="G22" s="51">
        <v>22.5</v>
      </c>
      <c r="H22" s="43">
        <v>0.53500000000000003</v>
      </c>
      <c r="I22" s="43">
        <v>5.0000000000000001E-3</v>
      </c>
      <c r="J22" s="51">
        <f t="shared" si="11"/>
        <v>34.537500000000001</v>
      </c>
      <c r="K22" s="51">
        <f t="shared" si="12"/>
        <v>34.364812499999999</v>
      </c>
      <c r="L22" s="88">
        <f>$G$14/G22*(D22)</f>
        <v>54.78</v>
      </c>
      <c r="M22" s="89">
        <f>$H$6/H22*E22</f>
        <v>17.663551401869157</v>
      </c>
      <c r="N22" s="40">
        <f t="shared" ref="N22:N23" si="16">I22/$I$61*(F22)</f>
        <v>1.25</v>
      </c>
      <c r="O22" s="62">
        <f t="shared" si="13"/>
        <v>73.693551401869158</v>
      </c>
      <c r="P22" s="92">
        <f t="shared" si="14"/>
        <v>34.537500000000001</v>
      </c>
      <c r="Q22" s="41">
        <f t="shared" si="15"/>
        <v>0</v>
      </c>
    </row>
    <row r="23" spans="1:17" ht="15.75" hidden="1" thickBot="1">
      <c r="A23" s="44">
        <v>3</v>
      </c>
      <c r="B23" s="10" t="s">
        <v>154</v>
      </c>
      <c r="C23" s="11">
        <v>29.0853</v>
      </c>
      <c r="D23" s="127">
        <v>55</v>
      </c>
      <c r="E23" s="127">
        <v>45</v>
      </c>
      <c r="F23" s="127">
        <v>5</v>
      </c>
      <c r="G23" s="53">
        <v>29.5</v>
      </c>
      <c r="H23" s="46">
        <v>0.53500000000000003</v>
      </c>
      <c r="I23" s="46">
        <v>5.0000000000000001E-3</v>
      </c>
      <c r="J23" s="51">
        <f t="shared" si="11"/>
        <v>45.282499999999999</v>
      </c>
      <c r="K23" s="51">
        <f t="shared" si="12"/>
        <v>45.056087499999997</v>
      </c>
      <c r="L23" s="90">
        <f>$G$15/G23*(D23)</f>
        <v>54.235593220338984</v>
      </c>
      <c r="M23" s="89">
        <f>$H$7/H23*E23</f>
        <v>17.663551401869157</v>
      </c>
      <c r="N23" s="40">
        <f t="shared" si="16"/>
        <v>1.25</v>
      </c>
      <c r="O23" s="63">
        <f t="shared" si="13"/>
        <v>73.149144622208141</v>
      </c>
      <c r="P23" s="93">
        <f t="shared" si="14"/>
        <v>45.282499999999999</v>
      </c>
      <c r="Q23" s="41">
        <f t="shared" si="15"/>
        <v>0</v>
      </c>
    </row>
    <row r="24" spans="1:17" ht="16.5" hidden="1" thickBot="1">
      <c r="A24" s="265" t="s">
        <v>77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47"/>
      <c r="O24" s="64">
        <f>SUM(O21:O23)</f>
        <v>220.43027181619038</v>
      </c>
      <c r="P24" s="64"/>
    </row>
    <row r="25" spans="1:17" hidden="1"/>
    <row r="26" spans="1:17" ht="15.75" hidden="1" thickBot="1"/>
    <row r="27" spans="1:17" ht="15.75" hidden="1">
      <c r="A27" s="59" t="s">
        <v>31</v>
      </c>
      <c r="B27" s="54" t="s">
        <v>3</v>
      </c>
      <c r="C27" s="56"/>
      <c r="D27" s="123"/>
      <c r="E27" s="123"/>
      <c r="F27" s="123"/>
      <c r="G27" s="28"/>
      <c r="H27" s="29"/>
      <c r="I27" s="29"/>
      <c r="J27" s="28"/>
      <c r="K27" s="28"/>
      <c r="L27" s="30"/>
      <c r="M27" s="30"/>
      <c r="N27" s="30"/>
      <c r="O27" s="60"/>
      <c r="P27" s="60"/>
    </row>
    <row r="28" spans="1:17" ht="78.75" hidden="1">
      <c r="A28" s="12" t="s">
        <v>34</v>
      </c>
      <c r="B28" s="1" t="s">
        <v>35</v>
      </c>
      <c r="C28" s="6" t="s">
        <v>36</v>
      </c>
      <c r="D28" s="125" t="s">
        <v>37</v>
      </c>
      <c r="E28" s="125" t="s">
        <v>38</v>
      </c>
      <c r="F28" s="125" t="s">
        <v>39</v>
      </c>
      <c r="G28" s="6" t="s">
        <v>40</v>
      </c>
      <c r="H28" s="5" t="s">
        <v>41</v>
      </c>
      <c r="I28" s="5" t="s">
        <v>42</v>
      </c>
      <c r="J28" s="6" t="s">
        <v>43</v>
      </c>
      <c r="K28" s="6" t="s">
        <v>44</v>
      </c>
      <c r="L28" s="33" t="s">
        <v>45</v>
      </c>
      <c r="M28" s="33" t="s">
        <v>46</v>
      </c>
      <c r="N28" s="33" t="s">
        <v>47</v>
      </c>
      <c r="O28" s="61" t="s">
        <v>48</v>
      </c>
      <c r="P28" s="91" t="s">
        <v>49</v>
      </c>
    </row>
    <row r="29" spans="1:17" hidden="1">
      <c r="A29" s="35">
        <v>1</v>
      </c>
      <c r="B29" s="2" t="s">
        <v>152</v>
      </c>
      <c r="C29" s="7">
        <v>20.378499999999999</v>
      </c>
      <c r="D29" s="126">
        <v>55</v>
      </c>
      <c r="E29" s="126">
        <v>45</v>
      </c>
      <c r="F29" s="126">
        <v>5</v>
      </c>
      <c r="G29" s="51">
        <v>23.29</v>
      </c>
      <c r="H29" s="43">
        <v>0.50619999999999998</v>
      </c>
      <c r="I29" s="43">
        <v>0</v>
      </c>
      <c r="J29" s="51">
        <f t="shared" ref="J29:J31" si="17">G29+(G29*H29)</f>
        <v>35.079397999999998</v>
      </c>
      <c r="K29" s="51">
        <f t="shared" ref="K29:K31" si="18">J29-(J29*I29)</f>
        <v>35.079397999999998</v>
      </c>
      <c r="L29" s="88">
        <f>$G$13/G29*(D29)</f>
        <v>48.124409617861737</v>
      </c>
      <c r="M29" s="89">
        <f>$H$5/H29*E29</f>
        <v>18.668510470169892</v>
      </c>
      <c r="N29" s="40">
        <f>I29/$I$61*(F29)</f>
        <v>0</v>
      </c>
      <c r="O29" s="62">
        <f t="shared" ref="O29:O31" si="19">L29+M29+N29</f>
        <v>66.792920088031622</v>
      </c>
      <c r="P29" s="92">
        <f t="shared" ref="P29:P31" si="20">G29+(G29*H29)</f>
        <v>35.079397999999998</v>
      </c>
      <c r="Q29" s="41">
        <f t="shared" ref="Q29:Q31" si="21">J29-P29</f>
        <v>0</v>
      </c>
    </row>
    <row r="30" spans="1:17" hidden="1">
      <c r="A30" s="35">
        <v>2</v>
      </c>
      <c r="B30" s="2" t="s">
        <v>153</v>
      </c>
      <c r="C30" s="7">
        <v>22.406300000000002</v>
      </c>
      <c r="D30" s="126">
        <v>55</v>
      </c>
      <c r="E30" s="126">
        <v>45</v>
      </c>
      <c r="F30" s="126">
        <v>5</v>
      </c>
      <c r="G30" s="51">
        <v>25.98</v>
      </c>
      <c r="H30" s="43">
        <v>0.50460000000000005</v>
      </c>
      <c r="I30" s="43">
        <v>0</v>
      </c>
      <c r="J30" s="51">
        <f t="shared" si="17"/>
        <v>39.089508000000002</v>
      </c>
      <c r="K30" s="51">
        <f t="shared" si="18"/>
        <v>39.089508000000002</v>
      </c>
      <c r="L30" s="88">
        <f>$G$14/G30*(D30)</f>
        <v>47.442263279445726</v>
      </c>
      <c r="M30" s="89">
        <f>$H$6/H30*E30</f>
        <v>18.727705112960759</v>
      </c>
      <c r="N30" s="40">
        <f t="shared" ref="N30:N31" si="22">I30/$I$61*(F30)</f>
        <v>0</v>
      </c>
      <c r="O30" s="62">
        <f t="shared" si="19"/>
        <v>66.169968392406489</v>
      </c>
      <c r="P30" s="92">
        <f t="shared" si="20"/>
        <v>39.089508000000002</v>
      </c>
      <c r="Q30" s="41">
        <f t="shared" si="21"/>
        <v>0</v>
      </c>
    </row>
    <row r="31" spans="1:17" ht="15.75" hidden="1" thickBot="1">
      <c r="A31" s="44">
        <v>3</v>
      </c>
      <c r="B31" s="10" t="s">
        <v>154</v>
      </c>
      <c r="C31" s="11">
        <v>29.0853</v>
      </c>
      <c r="D31" s="127">
        <v>55</v>
      </c>
      <c r="E31" s="127">
        <v>45</v>
      </c>
      <c r="F31" s="127">
        <v>5</v>
      </c>
      <c r="G31" s="53">
        <v>33.479999999999997</v>
      </c>
      <c r="H31" s="46">
        <v>0.41839999999999999</v>
      </c>
      <c r="I31" s="46">
        <v>0</v>
      </c>
      <c r="J31" s="51">
        <f t="shared" si="17"/>
        <v>47.488031999999997</v>
      </c>
      <c r="K31" s="51">
        <f t="shared" si="18"/>
        <v>47.488031999999997</v>
      </c>
      <c r="L31" s="90">
        <f>$G$15/G31*(D31)</f>
        <v>47.788231780167266</v>
      </c>
      <c r="M31" s="89">
        <f>$H$7/H31*E31</f>
        <v>22.586042065009558</v>
      </c>
      <c r="N31" s="40">
        <f t="shared" si="22"/>
        <v>0</v>
      </c>
      <c r="O31" s="63">
        <f t="shared" si="19"/>
        <v>70.374273845176816</v>
      </c>
      <c r="P31" s="93">
        <f t="shared" si="20"/>
        <v>47.488031999999997</v>
      </c>
      <c r="Q31" s="41">
        <f t="shared" si="21"/>
        <v>0</v>
      </c>
    </row>
    <row r="32" spans="1:17" ht="16.5" hidden="1" thickBot="1">
      <c r="A32" s="265" t="s">
        <v>77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47"/>
      <c r="O32" s="64">
        <f>SUM(O29:O31)</f>
        <v>203.33716232561491</v>
      </c>
      <c r="P32" s="64"/>
    </row>
    <row r="33" spans="1:17" hidden="1"/>
    <row r="34" spans="1:17" ht="15.75" hidden="1" thickBot="1"/>
    <row r="35" spans="1:17" ht="15.75" hidden="1">
      <c r="A35" s="59" t="s">
        <v>31</v>
      </c>
      <c r="B35" s="27" t="s">
        <v>4</v>
      </c>
      <c r="C35" s="56"/>
      <c r="D35" s="123"/>
      <c r="E35" s="123"/>
      <c r="F35" s="123"/>
      <c r="G35" s="28"/>
      <c r="H35" s="29"/>
      <c r="I35" s="29"/>
      <c r="J35" s="28"/>
      <c r="K35" s="28"/>
      <c r="L35" s="30"/>
      <c r="M35" s="30"/>
      <c r="N35" s="30"/>
      <c r="O35" s="60"/>
      <c r="P35" s="60"/>
    </row>
    <row r="36" spans="1:17" ht="78.75" hidden="1">
      <c r="A36" s="12" t="s">
        <v>34</v>
      </c>
      <c r="B36" s="1" t="s">
        <v>35</v>
      </c>
      <c r="C36" s="6" t="s">
        <v>36</v>
      </c>
      <c r="D36" s="125" t="s">
        <v>37</v>
      </c>
      <c r="E36" s="125" t="s">
        <v>38</v>
      </c>
      <c r="F36" s="125" t="s">
        <v>39</v>
      </c>
      <c r="G36" s="6" t="s">
        <v>40</v>
      </c>
      <c r="H36" s="5" t="s">
        <v>41</v>
      </c>
      <c r="I36" s="5" t="s">
        <v>42</v>
      </c>
      <c r="J36" s="6" t="s">
        <v>43</v>
      </c>
      <c r="K36" s="6" t="s">
        <v>44</v>
      </c>
      <c r="L36" s="33" t="s">
        <v>45</v>
      </c>
      <c r="M36" s="33" t="s">
        <v>46</v>
      </c>
      <c r="N36" s="33" t="s">
        <v>47</v>
      </c>
      <c r="O36" s="61" t="s">
        <v>48</v>
      </c>
      <c r="P36" s="91" t="s">
        <v>49</v>
      </c>
    </row>
    <row r="37" spans="1:17" hidden="1">
      <c r="A37" s="35">
        <v>1</v>
      </c>
      <c r="B37" s="2" t="s">
        <v>152</v>
      </c>
      <c r="C37" s="7">
        <v>20.378499999999999</v>
      </c>
      <c r="D37" s="126">
        <v>55</v>
      </c>
      <c r="E37" s="126">
        <v>45</v>
      </c>
      <c r="F37" s="126">
        <v>5</v>
      </c>
      <c r="G37" s="51">
        <v>20.38</v>
      </c>
      <c r="H37" s="43">
        <v>0.375</v>
      </c>
      <c r="I37" s="43">
        <v>0</v>
      </c>
      <c r="J37" s="51">
        <f t="shared" ref="J37:J39" si="23">G37+(G37*H37)</f>
        <v>28.022500000000001</v>
      </c>
      <c r="K37" s="51">
        <f t="shared" ref="K37:K39" si="24">J37-(J37*I37)</f>
        <v>28.022500000000001</v>
      </c>
      <c r="L37" s="88">
        <f>$G$13/G37*(D37)</f>
        <v>54.99595191364083</v>
      </c>
      <c r="M37" s="89">
        <f>$H$5/H37*E37</f>
        <v>25.199999999999996</v>
      </c>
      <c r="N37" s="40">
        <f>I37/$I$61*(F37)</f>
        <v>0</v>
      </c>
      <c r="O37" s="62">
        <f t="shared" ref="O37:O39" si="25">L37+M37+N37</f>
        <v>80.195951913640826</v>
      </c>
      <c r="P37" s="92">
        <f t="shared" ref="P37:P39" si="26">G37+(G37*H37)</f>
        <v>28.022500000000001</v>
      </c>
      <c r="Q37" s="41">
        <f t="shared" ref="Q37:Q39" si="27">J37-P37</f>
        <v>0</v>
      </c>
    </row>
    <row r="38" spans="1:17" hidden="1">
      <c r="A38" s="35">
        <v>2</v>
      </c>
      <c r="B38" s="2" t="s">
        <v>153</v>
      </c>
      <c r="C38" s="7">
        <v>22.406300000000002</v>
      </c>
      <c r="D38" s="126">
        <v>55</v>
      </c>
      <c r="E38" s="126">
        <v>45</v>
      </c>
      <c r="F38" s="126">
        <v>5</v>
      </c>
      <c r="G38" s="51">
        <v>22.41</v>
      </c>
      <c r="H38" s="43">
        <v>0.36</v>
      </c>
      <c r="I38" s="43">
        <v>0</v>
      </c>
      <c r="J38" s="51">
        <f t="shared" si="23"/>
        <v>30.477600000000002</v>
      </c>
      <c r="K38" s="51">
        <f t="shared" si="24"/>
        <v>30.477600000000002</v>
      </c>
      <c r="L38" s="88">
        <f>$G$14/G38*(D38)</f>
        <v>55</v>
      </c>
      <c r="M38" s="89">
        <f>$H$6/H38*E38</f>
        <v>26.25</v>
      </c>
      <c r="N38" s="40">
        <f t="shared" ref="N38:N39" si="28">I38/$I$61*(F38)</f>
        <v>0</v>
      </c>
      <c r="O38" s="62">
        <f t="shared" si="25"/>
        <v>81.25</v>
      </c>
      <c r="P38" s="92">
        <f t="shared" si="26"/>
        <v>30.477600000000002</v>
      </c>
      <c r="Q38" s="41">
        <f t="shared" si="27"/>
        <v>0</v>
      </c>
    </row>
    <row r="39" spans="1:17" ht="15.75" hidden="1" thickBot="1">
      <c r="A39" s="44">
        <v>3</v>
      </c>
      <c r="B39" s="10" t="s">
        <v>154</v>
      </c>
      <c r="C39" s="11">
        <v>29.0853</v>
      </c>
      <c r="D39" s="127">
        <v>55</v>
      </c>
      <c r="E39" s="127">
        <v>45</v>
      </c>
      <c r="F39" s="127">
        <v>5</v>
      </c>
      <c r="G39" s="53">
        <v>29.09</v>
      </c>
      <c r="H39" s="46">
        <v>0.34</v>
      </c>
      <c r="I39" s="46">
        <v>0</v>
      </c>
      <c r="J39" s="51">
        <f t="shared" si="23"/>
        <v>38.980600000000003</v>
      </c>
      <c r="K39" s="51">
        <f t="shared" si="24"/>
        <v>38.980600000000003</v>
      </c>
      <c r="L39" s="90">
        <f>$G$15/G39*(D39)</f>
        <v>55</v>
      </c>
      <c r="M39" s="89">
        <f>$H$7/H39*E39</f>
        <v>27.794117647058819</v>
      </c>
      <c r="N39" s="40">
        <f t="shared" si="28"/>
        <v>0</v>
      </c>
      <c r="O39" s="63">
        <f t="shared" si="25"/>
        <v>82.794117647058812</v>
      </c>
      <c r="P39" s="93">
        <f t="shared" si="26"/>
        <v>38.980600000000003</v>
      </c>
      <c r="Q39" s="41">
        <f t="shared" si="27"/>
        <v>0</v>
      </c>
    </row>
    <row r="40" spans="1:17" ht="16.5" hidden="1" thickBot="1">
      <c r="A40" s="265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47"/>
      <c r="O40" s="64">
        <f>SUM(O37:O39)</f>
        <v>244.24006956069965</v>
      </c>
      <c r="P40" s="64"/>
    </row>
    <row r="41" spans="1:17" hidden="1"/>
    <row r="42" spans="1:17" ht="15.75" hidden="1" thickBot="1"/>
    <row r="43" spans="1:17" ht="15.75" hidden="1">
      <c r="A43" s="59" t="s">
        <v>31</v>
      </c>
      <c r="B43" s="27" t="s">
        <v>5</v>
      </c>
      <c r="C43" s="56"/>
      <c r="D43" s="123"/>
      <c r="E43" s="123"/>
      <c r="F43" s="123"/>
      <c r="G43" s="28"/>
      <c r="H43" s="29"/>
      <c r="I43" s="29"/>
      <c r="J43" s="28"/>
      <c r="K43" s="28"/>
      <c r="L43" s="30"/>
      <c r="M43" s="30"/>
      <c r="N43" s="30"/>
      <c r="O43" s="60"/>
      <c r="P43" s="60"/>
    </row>
    <row r="44" spans="1:17" ht="78.75" hidden="1">
      <c r="A44" s="12" t="s">
        <v>34</v>
      </c>
      <c r="B44" s="1" t="s">
        <v>35</v>
      </c>
      <c r="C44" s="6" t="s">
        <v>36</v>
      </c>
      <c r="D44" s="125" t="s">
        <v>37</v>
      </c>
      <c r="E44" s="125" t="s">
        <v>38</v>
      </c>
      <c r="F44" s="125" t="s">
        <v>39</v>
      </c>
      <c r="G44" s="6" t="s">
        <v>40</v>
      </c>
      <c r="H44" s="5" t="s">
        <v>41</v>
      </c>
      <c r="I44" s="5" t="s">
        <v>42</v>
      </c>
      <c r="J44" s="6" t="s">
        <v>43</v>
      </c>
      <c r="K44" s="6" t="s">
        <v>44</v>
      </c>
      <c r="L44" s="33" t="s">
        <v>45</v>
      </c>
      <c r="M44" s="33" t="s">
        <v>46</v>
      </c>
      <c r="N44" s="33" t="s">
        <v>47</v>
      </c>
      <c r="O44" s="61" t="s">
        <v>48</v>
      </c>
      <c r="P44" s="91" t="s">
        <v>49</v>
      </c>
    </row>
    <row r="45" spans="1:17" hidden="1">
      <c r="A45" s="35">
        <v>1</v>
      </c>
      <c r="B45" s="2" t="s">
        <v>152</v>
      </c>
      <c r="C45" s="7">
        <v>20.378499999999999</v>
      </c>
      <c r="D45" s="126">
        <v>55</v>
      </c>
      <c r="E45" s="126">
        <v>45</v>
      </c>
      <c r="F45" s="126">
        <v>5</v>
      </c>
      <c r="G45" s="51">
        <v>20.399999999999999</v>
      </c>
      <c r="H45" s="43">
        <v>0.4</v>
      </c>
      <c r="I45" s="43">
        <v>0</v>
      </c>
      <c r="J45" s="51">
        <f t="shared" ref="J45:J47" si="29">G45+(G45*H45)</f>
        <v>28.56</v>
      </c>
      <c r="K45" s="51">
        <f t="shared" ref="K45:K47" si="30">J45-(J45*I45)</f>
        <v>28.56</v>
      </c>
      <c r="L45" s="88">
        <f>$G$13/G45*(D45)</f>
        <v>54.942034313725493</v>
      </c>
      <c r="M45" s="89">
        <f>$H$5/H45*E45</f>
        <v>23.624999999999996</v>
      </c>
      <c r="N45" s="40">
        <f>I45/$I$61*(F45)</f>
        <v>0</v>
      </c>
      <c r="O45" s="62">
        <f t="shared" ref="O45:O47" si="31">L45+M45+N45</f>
        <v>78.567034313725486</v>
      </c>
      <c r="P45" s="92">
        <f t="shared" ref="P45:P47" si="32">G45+(G45*H45)</f>
        <v>28.56</v>
      </c>
      <c r="Q45" s="41">
        <f t="shared" ref="Q45:Q47" si="33">J45-P45</f>
        <v>0</v>
      </c>
    </row>
    <row r="46" spans="1:17" hidden="1">
      <c r="A46" s="35">
        <v>2</v>
      </c>
      <c r="B46" s="2" t="s">
        <v>153</v>
      </c>
      <c r="C46" s="7">
        <v>22.406300000000002</v>
      </c>
      <c r="D46" s="126">
        <v>55</v>
      </c>
      <c r="E46" s="126">
        <v>45</v>
      </c>
      <c r="F46" s="126">
        <v>5</v>
      </c>
      <c r="G46" s="51">
        <v>22.45</v>
      </c>
      <c r="H46" s="43">
        <v>0.4</v>
      </c>
      <c r="I46" s="43">
        <v>0</v>
      </c>
      <c r="J46" s="51">
        <f t="shared" si="29"/>
        <v>31.43</v>
      </c>
      <c r="K46" s="51">
        <f t="shared" si="30"/>
        <v>31.43</v>
      </c>
      <c r="L46" s="88">
        <f>$G$14/G46*(D46)</f>
        <v>54.902004454342986</v>
      </c>
      <c r="M46" s="89">
        <f>$H$6/H46*E46</f>
        <v>23.624999999999996</v>
      </c>
      <c r="N46" s="40">
        <f t="shared" ref="N46:N47" si="34">I46/$I$61*(F46)</f>
        <v>0</v>
      </c>
      <c r="O46" s="62">
        <f t="shared" si="31"/>
        <v>78.527004454342986</v>
      </c>
      <c r="P46" s="92">
        <f t="shared" si="32"/>
        <v>31.43</v>
      </c>
      <c r="Q46" s="41">
        <f t="shared" si="33"/>
        <v>0</v>
      </c>
    </row>
    <row r="47" spans="1:17" ht="15.75" hidden="1" thickBot="1">
      <c r="A47" s="44">
        <v>3</v>
      </c>
      <c r="B47" s="10" t="s">
        <v>154</v>
      </c>
      <c r="C47" s="11">
        <v>29.0853</v>
      </c>
      <c r="D47" s="127">
        <v>55</v>
      </c>
      <c r="E47" s="127">
        <v>45</v>
      </c>
      <c r="F47" s="127">
        <v>5</v>
      </c>
      <c r="G47" s="53">
        <v>30</v>
      </c>
      <c r="H47" s="46">
        <v>0.4</v>
      </c>
      <c r="I47" s="46">
        <v>0</v>
      </c>
      <c r="J47" s="51">
        <f t="shared" si="29"/>
        <v>42</v>
      </c>
      <c r="K47" s="51">
        <f t="shared" si="30"/>
        <v>42</v>
      </c>
      <c r="L47" s="90">
        <f>$G$15/G47*(D47)</f>
        <v>53.331666666666671</v>
      </c>
      <c r="M47" s="89">
        <f>$H$7/H47*E47</f>
        <v>23.624999999999996</v>
      </c>
      <c r="N47" s="40">
        <f t="shared" si="34"/>
        <v>0</v>
      </c>
      <c r="O47" s="63">
        <f t="shared" si="31"/>
        <v>76.956666666666663</v>
      </c>
      <c r="P47" s="93">
        <f t="shared" si="32"/>
        <v>42</v>
      </c>
      <c r="Q47" s="41">
        <f t="shared" si="33"/>
        <v>0</v>
      </c>
    </row>
    <row r="48" spans="1:17" ht="16.5" hidden="1" thickBot="1">
      <c r="A48" s="265" t="s">
        <v>77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47"/>
      <c r="O48" s="64">
        <f>SUM(O45:O47)</f>
        <v>234.05070543473511</v>
      </c>
      <c r="P48" s="64"/>
    </row>
    <row r="49" spans="1:22" hidden="1"/>
    <row r="50" spans="1:22" ht="15.75" thickBot="1"/>
    <row r="51" spans="1:22" ht="15.75">
      <c r="A51" s="59" t="s">
        <v>31</v>
      </c>
      <c r="B51" s="27" t="s">
        <v>6</v>
      </c>
      <c r="C51" s="56"/>
      <c r="D51" s="123"/>
      <c r="E51" s="123"/>
      <c r="F51" s="123"/>
      <c r="G51" s="28"/>
      <c r="H51" s="29"/>
      <c r="I51" s="29"/>
      <c r="J51" s="28"/>
      <c r="K51" s="28"/>
      <c r="L51" s="30"/>
      <c r="M51" s="30"/>
      <c r="N51" s="30"/>
      <c r="O51" s="60"/>
      <c r="P51" s="60"/>
    </row>
    <row r="52" spans="1:22" ht="126">
      <c r="A52" s="12" t="s">
        <v>34</v>
      </c>
      <c r="B52" s="1" t="s">
        <v>35</v>
      </c>
      <c r="C52" s="6" t="s">
        <v>36</v>
      </c>
      <c r="D52" s="125" t="s">
        <v>37</v>
      </c>
      <c r="E52" s="125" t="s">
        <v>38</v>
      </c>
      <c r="F52" s="125" t="s">
        <v>39</v>
      </c>
      <c r="G52" s="6" t="s">
        <v>40</v>
      </c>
      <c r="H52" s="5" t="s">
        <v>41</v>
      </c>
      <c r="I52" s="5" t="s">
        <v>42</v>
      </c>
      <c r="J52" s="6" t="s">
        <v>43</v>
      </c>
      <c r="K52" s="6" t="s">
        <v>44</v>
      </c>
      <c r="L52" s="33" t="s">
        <v>45</v>
      </c>
      <c r="M52" s="33" t="s">
        <v>46</v>
      </c>
      <c r="N52" s="33" t="s">
        <v>47</v>
      </c>
      <c r="O52" s="61" t="s">
        <v>48</v>
      </c>
      <c r="P52" s="91" t="s">
        <v>49</v>
      </c>
      <c r="R52" s="190" t="s">
        <v>242</v>
      </c>
      <c r="S52" s="176" t="s">
        <v>238</v>
      </c>
      <c r="T52" s="263" t="s">
        <v>239</v>
      </c>
      <c r="U52" s="261" t="s">
        <v>237</v>
      </c>
      <c r="V52" s="170" t="s">
        <v>240</v>
      </c>
    </row>
    <row r="53" spans="1:22">
      <c r="A53" s="35">
        <v>1</v>
      </c>
      <c r="B53" s="2" t="s">
        <v>152</v>
      </c>
      <c r="C53" s="7">
        <v>20.378499999999999</v>
      </c>
      <c r="D53" s="126">
        <v>55</v>
      </c>
      <c r="E53" s="126">
        <v>45</v>
      </c>
      <c r="F53" s="126">
        <v>5</v>
      </c>
      <c r="G53" s="42">
        <v>20.378499999999999</v>
      </c>
      <c r="H53" s="43">
        <v>0.28000000000000003</v>
      </c>
      <c r="I53" s="43">
        <v>0.01</v>
      </c>
      <c r="J53" s="51">
        <f t="shared" ref="J53:J55" si="35">G53+(G53*H53)</f>
        <v>26.084479999999999</v>
      </c>
      <c r="K53" s="51">
        <f t="shared" ref="K53:K55" si="36">J53-(J53*I53)</f>
        <v>25.823635199999998</v>
      </c>
      <c r="L53" s="88">
        <f>$G$13/G53*(D53)</f>
        <v>55</v>
      </c>
      <c r="M53" s="89">
        <f>$H$5/H53*E53</f>
        <v>33.749999999999993</v>
      </c>
      <c r="N53" s="40">
        <f>I53/$I$61*(F53)</f>
        <v>2.5</v>
      </c>
      <c r="O53" s="62">
        <f t="shared" ref="O53:O55" si="37">L53+M53+N53</f>
        <v>91.25</v>
      </c>
      <c r="P53" s="92">
        <f t="shared" ref="P53:P55" si="38">G53+(G53*H53)</f>
        <v>26.084479999999999</v>
      </c>
      <c r="Q53" s="41">
        <f t="shared" ref="Q53:Q55" si="39">J53-P53</f>
        <v>0</v>
      </c>
      <c r="R53" s="179">
        <f>1.03*1.04545</f>
        <v>1.0768135000000001</v>
      </c>
      <c r="S53" s="177">
        <f>C53*R53</f>
        <v>21.943843909750001</v>
      </c>
      <c r="T53" s="188">
        <f>G53*R53</f>
        <v>21.943843909750001</v>
      </c>
      <c r="U53" s="188">
        <f t="shared" ref="U53:U55" si="40">J53*R53</f>
        <v>28.088120204480003</v>
      </c>
      <c r="V53" s="177">
        <f>T53*H53+T53</f>
        <v>28.088120204480003</v>
      </c>
    </row>
    <row r="54" spans="1:22">
      <c r="A54" s="35">
        <v>2</v>
      </c>
      <c r="B54" s="2" t="s">
        <v>153</v>
      </c>
      <c r="C54" s="7">
        <v>22.406300000000002</v>
      </c>
      <c r="D54" s="126">
        <v>55</v>
      </c>
      <c r="E54" s="126">
        <v>45</v>
      </c>
      <c r="F54" s="126">
        <v>5</v>
      </c>
      <c r="G54" s="42">
        <v>22.41</v>
      </c>
      <c r="H54" s="43">
        <v>0.28000000000000003</v>
      </c>
      <c r="I54" s="43">
        <v>0.01</v>
      </c>
      <c r="J54" s="51">
        <f t="shared" si="35"/>
        <v>28.684800000000003</v>
      </c>
      <c r="K54" s="51">
        <f t="shared" si="36"/>
        <v>28.397952000000004</v>
      </c>
      <c r="L54" s="88">
        <f>$G$14/G54*(D54)</f>
        <v>55</v>
      </c>
      <c r="M54" s="89">
        <f>$H$6/H54*E54</f>
        <v>33.749999999999993</v>
      </c>
      <c r="N54" s="40">
        <f t="shared" ref="N54:N55" si="41">I54/$I$61*(F54)</f>
        <v>2.5</v>
      </c>
      <c r="O54" s="62">
        <f t="shared" si="37"/>
        <v>91.25</v>
      </c>
      <c r="P54" s="92">
        <f t="shared" si="38"/>
        <v>28.684800000000003</v>
      </c>
      <c r="Q54" s="41">
        <f t="shared" si="39"/>
        <v>0</v>
      </c>
      <c r="R54" s="179">
        <f t="shared" ref="R54:R55" si="42">1.03*1.04545</f>
        <v>1.0768135000000001</v>
      </c>
      <c r="S54" s="177">
        <f t="shared" ref="S54:S55" si="43">C54*R54</f>
        <v>24.127406325050003</v>
      </c>
      <c r="T54" s="188">
        <f>G54*R54</f>
        <v>24.131390535000001</v>
      </c>
      <c r="U54" s="188">
        <f t="shared" si="40"/>
        <v>30.888179884800007</v>
      </c>
      <c r="V54" s="177">
        <f t="shared" ref="V54:V55" si="44">T54*H54+T54</f>
        <v>30.888179884800003</v>
      </c>
    </row>
    <row r="55" spans="1:22" ht="15.75" thickBot="1">
      <c r="A55" s="44">
        <v>3</v>
      </c>
      <c r="B55" s="10" t="s">
        <v>154</v>
      </c>
      <c r="C55" s="11">
        <v>29.0853</v>
      </c>
      <c r="D55" s="127">
        <v>55</v>
      </c>
      <c r="E55" s="127">
        <v>45</v>
      </c>
      <c r="F55" s="127">
        <v>5</v>
      </c>
      <c r="G55" s="67">
        <v>29.09</v>
      </c>
      <c r="H55" s="46">
        <v>0.28000000000000003</v>
      </c>
      <c r="I55" s="46">
        <v>0.01</v>
      </c>
      <c r="J55" s="51">
        <f t="shared" si="35"/>
        <v>37.235199999999999</v>
      </c>
      <c r="K55" s="51">
        <f t="shared" si="36"/>
        <v>36.862848</v>
      </c>
      <c r="L55" s="90">
        <f>$G$15/G55*(D55)</f>
        <v>55</v>
      </c>
      <c r="M55" s="89">
        <f>$H$7/H55*E55</f>
        <v>33.749999999999993</v>
      </c>
      <c r="N55" s="40">
        <f t="shared" si="41"/>
        <v>2.5</v>
      </c>
      <c r="O55" s="63">
        <f t="shared" si="37"/>
        <v>91.25</v>
      </c>
      <c r="P55" s="93">
        <f t="shared" si="38"/>
        <v>37.235199999999999</v>
      </c>
      <c r="Q55" s="41">
        <f t="shared" si="39"/>
        <v>0</v>
      </c>
      <c r="R55" s="179">
        <f t="shared" si="42"/>
        <v>1.0768135000000001</v>
      </c>
      <c r="S55" s="177">
        <f t="shared" si="43"/>
        <v>31.319443691550003</v>
      </c>
      <c r="T55" s="188">
        <f>G55*R55</f>
        <v>31.324504715000003</v>
      </c>
      <c r="U55" s="188">
        <f t="shared" si="40"/>
        <v>40.095366035200001</v>
      </c>
      <c r="V55" s="177">
        <f t="shared" si="44"/>
        <v>40.095366035200001</v>
      </c>
    </row>
    <row r="56" spans="1:22" ht="16.5" thickBot="1">
      <c r="A56" s="265" t="s">
        <v>77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47"/>
      <c r="O56" s="64">
        <f>SUM(O53:O55)</f>
        <v>273.75</v>
      </c>
      <c r="P56" s="64"/>
    </row>
    <row r="58" spans="1:22" ht="15.75" hidden="1" thickBot="1"/>
    <row r="59" spans="1:22" ht="15.75" hidden="1">
      <c r="A59" s="59" t="s">
        <v>31</v>
      </c>
      <c r="B59" s="54" t="s">
        <v>7</v>
      </c>
      <c r="C59" s="56"/>
      <c r="D59" s="123"/>
      <c r="E59" s="123"/>
      <c r="F59" s="123"/>
      <c r="G59" s="28"/>
      <c r="H59" s="29"/>
      <c r="I59" s="29"/>
      <c r="J59" s="28"/>
      <c r="K59" s="28"/>
      <c r="L59" s="30"/>
      <c r="M59" s="30"/>
      <c r="N59" s="30"/>
      <c r="O59" s="60"/>
      <c r="P59" s="60"/>
    </row>
    <row r="60" spans="1:22" ht="78.75" hidden="1">
      <c r="A60" s="12" t="s">
        <v>34</v>
      </c>
      <c r="B60" s="1" t="s">
        <v>35</v>
      </c>
      <c r="C60" s="6" t="s">
        <v>36</v>
      </c>
      <c r="D60" s="125" t="s">
        <v>37</v>
      </c>
      <c r="E60" s="125" t="s">
        <v>38</v>
      </c>
      <c r="F60" s="125" t="s">
        <v>39</v>
      </c>
      <c r="G60" s="6" t="s">
        <v>40</v>
      </c>
      <c r="H60" s="5" t="s">
        <v>41</v>
      </c>
      <c r="I60" s="5" t="s">
        <v>42</v>
      </c>
      <c r="J60" s="6" t="s">
        <v>43</v>
      </c>
      <c r="K60" s="6" t="s">
        <v>44</v>
      </c>
      <c r="L60" s="33" t="s">
        <v>45</v>
      </c>
      <c r="M60" s="33" t="s">
        <v>46</v>
      </c>
      <c r="N60" s="33" t="s">
        <v>47</v>
      </c>
      <c r="O60" s="61" t="s">
        <v>48</v>
      </c>
      <c r="P60" s="91" t="s">
        <v>49</v>
      </c>
    </row>
    <row r="61" spans="1:22" hidden="1">
      <c r="A61" s="35">
        <v>1</v>
      </c>
      <c r="B61" s="2" t="s">
        <v>152</v>
      </c>
      <c r="C61" s="7">
        <v>20.378499999999999</v>
      </c>
      <c r="D61" s="126">
        <v>55</v>
      </c>
      <c r="E61" s="126">
        <v>45</v>
      </c>
      <c r="F61" s="126">
        <v>5</v>
      </c>
      <c r="G61" s="51">
        <v>30.38</v>
      </c>
      <c r="H61" s="43">
        <v>0.34860000000000002</v>
      </c>
      <c r="I61" s="43">
        <v>0.02</v>
      </c>
      <c r="J61" s="51">
        <f t="shared" ref="J61:J63" si="45">G61+(G61*H61)</f>
        <v>40.970467999999997</v>
      </c>
      <c r="K61" s="51">
        <f t="shared" ref="K61:K63" si="46">J61-(J61*I61)</f>
        <v>40.151058639999995</v>
      </c>
      <c r="L61" s="88">
        <f>$G$13/G61*(D61)</f>
        <v>36.89326859776169</v>
      </c>
      <c r="M61" s="89">
        <f>$H$5/H61*E61</f>
        <v>27.108433734939755</v>
      </c>
      <c r="N61" s="40">
        <f>I61/$I$61*(F61)</f>
        <v>5</v>
      </c>
      <c r="O61" s="62">
        <f t="shared" ref="O61:O63" si="47">L61+M61+N61</f>
        <v>69.001702332701441</v>
      </c>
      <c r="P61" s="92">
        <f t="shared" ref="P61:P63" si="48">G61+(G61*H61)</f>
        <v>40.970467999999997</v>
      </c>
      <c r="Q61" s="41">
        <f t="shared" ref="Q61:Q63" si="49">J61-P61</f>
        <v>0</v>
      </c>
    </row>
    <row r="62" spans="1:22" hidden="1">
      <c r="A62" s="35">
        <v>2</v>
      </c>
      <c r="B62" s="2" t="s">
        <v>153</v>
      </c>
      <c r="C62" s="7">
        <v>22.406300000000002</v>
      </c>
      <c r="D62" s="126">
        <v>55</v>
      </c>
      <c r="E62" s="126">
        <v>45</v>
      </c>
      <c r="F62" s="126">
        <v>5</v>
      </c>
      <c r="G62" s="51">
        <v>34.409999999999997</v>
      </c>
      <c r="H62" s="43">
        <v>0.34860000000000002</v>
      </c>
      <c r="I62" s="43">
        <v>0.02</v>
      </c>
      <c r="J62" s="51">
        <f t="shared" si="45"/>
        <v>46.405325999999995</v>
      </c>
      <c r="K62" s="51">
        <f t="shared" si="46"/>
        <v>45.477219479999995</v>
      </c>
      <c r="L62" s="88">
        <f>$G$14/G62*(D62)</f>
        <v>35.819529206625987</v>
      </c>
      <c r="M62" s="89">
        <f>$H$6/H62*E62</f>
        <v>27.108433734939755</v>
      </c>
      <c r="N62" s="40">
        <f t="shared" ref="N62:N63" si="50">I62/$I$61*(F62)</f>
        <v>5</v>
      </c>
      <c r="O62" s="62">
        <f t="shared" si="47"/>
        <v>67.927962941565738</v>
      </c>
      <c r="P62" s="92">
        <f t="shared" si="48"/>
        <v>46.405325999999995</v>
      </c>
      <c r="Q62" s="41">
        <f t="shared" si="49"/>
        <v>0</v>
      </c>
    </row>
    <row r="63" spans="1:22" ht="15.75" hidden="1" thickBot="1">
      <c r="A63" s="44">
        <v>3</v>
      </c>
      <c r="B63" s="10" t="s">
        <v>154</v>
      </c>
      <c r="C63" s="11">
        <v>29.0853</v>
      </c>
      <c r="D63" s="127">
        <v>55</v>
      </c>
      <c r="E63" s="127">
        <v>45</v>
      </c>
      <c r="F63" s="127">
        <v>5</v>
      </c>
      <c r="G63" s="53">
        <v>41.09</v>
      </c>
      <c r="H63" s="46">
        <v>0.34860000000000002</v>
      </c>
      <c r="I63" s="46">
        <v>0.02</v>
      </c>
      <c r="J63" s="51">
        <f t="shared" si="45"/>
        <v>55.413974000000003</v>
      </c>
      <c r="K63" s="51">
        <f t="shared" si="46"/>
        <v>54.305694520000003</v>
      </c>
      <c r="L63" s="90">
        <f>$G$15/G63*(D63)</f>
        <v>38.937697736675588</v>
      </c>
      <c r="M63" s="89">
        <f>$H$7/H63*E63</f>
        <v>27.108433734939755</v>
      </c>
      <c r="N63" s="40">
        <f t="shared" si="50"/>
        <v>5</v>
      </c>
      <c r="O63" s="63">
        <f t="shared" si="47"/>
        <v>71.04613147161534</v>
      </c>
      <c r="P63" s="93">
        <f t="shared" si="48"/>
        <v>55.413974000000003</v>
      </c>
      <c r="Q63" s="41">
        <f t="shared" si="49"/>
        <v>0</v>
      </c>
    </row>
    <row r="64" spans="1:22" ht="16.5" hidden="1" thickBot="1">
      <c r="A64" s="265" t="s">
        <v>77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47"/>
      <c r="O64" s="64">
        <f>SUM(O61:O63)</f>
        <v>207.97579674588252</v>
      </c>
      <c r="P64" s="64"/>
    </row>
    <row r="65" spans="1:22" hidden="1"/>
    <row r="66" spans="1:22" ht="15.75" hidden="1" thickBot="1"/>
    <row r="67" spans="1:22" ht="15.75" hidden="1">
      <c r="A67" s="59" t="s">
        <v>31</v>
      </c>
      <c r="B67" s="27" t="s">
        <v>9</v>
      </c>
      <c r="C67" s="56"/>
      <c r="D67" s="123"/>
      <c r="E67" s="123"/>
      <c r="F67" s="123"/>
      <c r="G67" s="28"/>
      <c r="H67" s="29"/>
      <c r="I67" s="29"/>
      <c r="J67" s="28"/>
      <c r="K67" s="28"/>
      <c r="L67" s="30"/>
      <c r="M67" s="30"/>
      <c r="N67" s="30"/>
      <c r="O67" s="60"/>
      <c r="P67" s="60"/>
    </row>
    <row r="68" spans="1:22" ht="78.75" hidden="1">
      <c r="A68" s="12" t="s">
        <v>34</v>
      </c>
      <c r="B68" s="1" t="s">
        <v>35</v>
      </c>
      <c r="C68" s="6" t="s">
        <v>36</v>
      </c>
      <c r="D68" s="125" t="s">
        <v>37</v>
      </c>
      <c r="E68" s="125" t="s">
        <v>38</v>
      </c>
      <c r="F68" s="125" t="s">
        <v>39</v>
      </c>
      <c r="G68" s="6" t="s">
        <v>40</v>
      </c>
      <c r="H68" s="5" t="s">
        <v>41</v>
      </c>
      <c r="I68" s="5" t="s">
        <v>42</v>
      </c>
      <c r="J68" s="6" t="s">
        <v>43</v>
      </c>
      <c r="K68" s="6" t="s">
        <v>44</v>
      </c>
      <c r="L68" s="33" t="s">
        <v>45</v>
      </c>
      <c r="M68" s="33" t="s">
        <v>46</v>
      </c>
      <c r="N68" s="33" t="s">
        <v>47</v>
      </c>
      <c r="O68" s="61" t="s">
        <v>48</v>
      </c>
      <c r="P68" s="91" t="s">
        <v>49</v>
      </c>
    </row>
    <row r="69" spans="1:22" hidden="1">
      <c r="A69" s="35">
        <v>1</v>
      </c>
      <c r="B69" s="2" t="s">
        <v>152</v>
      </c>
      <c r="C69" s="7">
        <v>20.378499999999999</v>
      </c>
      <c r="D69" s="126">
        <v>55</v>
      </c>
      <c r="E69" s="126">
        <v>45</v>
      </c>
      <c r="F69" s="126">
        <v>5</v>
      </c>
      <c r="G69" s="51">
        <v>20.378499999999999</v>
      </c>
      <c r="H69" s="43">
        <v>0.52</v>
      </c>
      <c r="I69" s="43">
        <v>1.1299999999999999E-2</v>
      </c>
      <c r="J69" s="51">
        <f t="shared" ref="J69:J71" si="51">G69+(G69*H69)</f>
        <v>30.975319999999996</v>
      </c>
      <c r="K69" s="51">
        <f t="shared" ref="K69:K71" si="52">J69-(J69*I69)</f>
        <v>30.625298883999996</v>
      </c>
      <c r="L69" s="88">
        <f>$G$13/G69*(D69)</f>
        <v>55</v>
      </c>
      <c r="M69" s="89">
        <f>$H$5/H69*E69</f>
        <v>18.17307692307692</v>
      </c>
      <c r="N69" s="40">
        <f>I69/$I$61*(F69)</f>
        <v>2.8249999999999997</v>
      </c>
      <c r="O69" s="62">
        <f t="shared" ref="O69:O71" si="53">L69+M69+N69</f>
        <v>75.998076923076923</v>
      </c>
      <c r="P69" s="92">
        <f t="shared" ref="P69:P71" si="54">G69+(G69*H69)</f>
        <v>30.975319999999996</v>
      </c>
      <c r="Q69" s="41">
        <f t="shared" ref="Q69:Q71" si="55">J69-P69</f>
        <v>0</v>
      </c>
    </row>
    <row r="70" spans="1:22" hidden="1">
      <c r="A70" s="35">
        <v>2</v>
      </c>
      <c r="B70" s="2" t="s">
        <v>153</v>
      </c>
      <c r="C70" s="7">
        <v>22.406300000000002</v>
      </c>
      <c r="D70" s="126">
        <v>55</v>
      </c>
      <c r="E70" s="126">
        <v>45</v>
      </c>
      <c r="F70" s="126">
        <v>5</v>
      </c>
      <c r="G70" s="51">
        <v>22.41</v>
      </c>
      <c r="H70" s="43">
        <v>0.52</v>
      </c>
      <c r="I70" s="43">
        <v>1.1299999999999999E-2</v>
      </c>
      <c r="J70" s="51">
        <f t="shared" si="51"/>
        <v>34.063200000000002</v>
      </c>
      <c r="K70" s="51">
        <f t="shared" si="52"/>
        <v>33.678285840000001</v>
      </c>
      <c r="L70" s="88">
        <f>$G$14/G70*(D70)</f>
        <v>55</v>
      </c>
      <c r="M70" s="89">
        <f>$H$6/H70*E70</f>
        <v>18.17307692307692</v>
      </c>
      <c r="N70" s="40">
        <f t="shared" ref="N70:N71" si="56">I70/$I$61*(F70)</f>
        <v>2.8249999999999997</v>
      </c>
      <c r="O70" s="62">
        <f t="shared" si="53"/>
        <v>75.998076923076923</v>
      </c>
      <c r="P70" s="92">
        <f t="shared" si="54"/>
        <v>34.063200000000002</v>
      </c>
      <c r="Q70" s="41">
        <f t="shared" si="55"/>
        <v>0</v>
      </c>
    </row>
    <row r="71" spans="1:22" ht="15.75" hidden="1" thickBot="1">
      <c r="A71" s="44">
        <v>3</v>
      </c>
      <c r="B71" s="10" t="s">
        <v>154</v>
      </c>
      <c r="C71" s="11">
        <v>29.0853</v>
      </c>
      <c r="D71" s="127">
        <v>55</v>
      </c>
      <c r="E71" s="127">
        <v>45</v>
      </c>
      <c r="F71" s="127">
        <v>5</v>
      </c>
      <c r="G71" s="53">
        <v>29.09</v>
      </c>
      <c r="H71" s="46">
        <v>0.52</v>
      </c>
      <c r="I71" s="46">
        <v>1.1299999999999999E-2</v>
      </c>
      <c r="J71" s="51">
        <f t="shared" si="51"/>
        <v>44.216799999999999</v>
      </c>
      <c r="K71" s="51">
        <f t="shared" si="52"/>
        <v>43.717150160000003</v>
      </c>
      <c r="L71" s="90">
        <f>$G$15/G71*(D71)</f>
        <v>55</v>
      </c>
      <c r="M71" s="89">
        <f>$H$7/H71*E71</f>
        <v>18.17307692307692</v>
      </c>
      <c r="N71" s="40">
        <f t="shared" si="56"/>
        <v>2.8249999999999997</v>
      </c>
      <c r="O71" s="63">
        <f t="shared" si="53"/>
        <v>75.998076923076923</v>
      </c>
      <c r="P71" s="93">
        <f t="shared" si="54"/>
        <v>44.216799999999999</v>
      </c>
      <c r="Q71" s="41">
        <f t="shared" si="55"/>
        <v>0</v>
      </c>
    </row>
    <row r="72" spans="1:22" ht="16.5" hidden="1" thickBot="1">
      <c r="A72" s="265" t="s">
        <v>77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47"/>
      <c r="O72" s="64">
        <f>SUM(O69:O71)</f>
        <v>227.99423076923077</v>
      </c>
      <c r="P72" s="64"/>
    </row>
    <row r="73" spans="1:22" hidden="1"/>
    <row r="74" spans="1:22" ht="15.75" thickBot="1"/>
    <row r="75" spans="1:22" ht="15.75">
      <c r="A75" s="59" t="s">
        <v>31</v>
      </c>
      <c r="B75" s="27" t="s">
        <v>10</v>
      </c>
      <c r="C75" s="56"/>
      <c r="D75" s="123"/>
      <c r="E75" s="123"/>
      <c r="F75" s="123"/>
      <c r="G75" s="28"/>
      <c r="H75" s="29"/>
      <c r="I75" s="29"/>
      <c r="J75" s="28"/>
      <c r="K75" s="28"/>
      <c r="L75" s="30"/>
      <c r="M75" s="30"/>
      <c r="N75" s="30"/>
      <c r="O75" s="60"/>
      <c r="P75" s="60"/>
    </row>
    <row r="76" spans="1:22" ht="126">
      <c r="A76" s="12" t="s">
        <v>34</v>
      </c>
      <c r="B76" s="1" t="s">
        <v>35</v>
      </c>
      <c r="C76" s="6" t="s">
        <v>36</v>
      </c>
      <c r="D76" s="125" t="s">
        <v>37</v>
      </c>
      <c r="E76" s="125" t="s">
        <v>38</v>
      </c>
      <c r="F76" s="125" t="s">
        <v>39</v>
      </c>
      <c r="G76" s="6" t="s">
        <v>40</v>
      </c>
      <c r="H76" s="5" t="s">
        <v>41</v>
      </c>
      <c r="I76" s="5" t="s">
        <v>42</v>
      </c>
      <c r="J76" s="6" t="s">
        <v>43</v>
      </c>
      <c r="K76" s="6" t="s">
        <v>44</v>
      </c>
      <c r="L76" s="33" t="s">
        <v>45</v>
      </c>
      <c r="M76" s="33" t="s">
        <v>46</v>
      </c>
      <c r="N76" s="33" t="s">
        <v>47</v>
      </c>
      <c r="O76" s="61" t="s">
        <v>48</v>
      </c>
      <c r="P76" s="91" t="s">
        <v>49</v>
      </c>
      <c r="R76" s="191" t="s">
        <v>242</v>
      </c>
      <c r="S76" s="176" t="s">
        <v>238</v>
      </c>
      <c r="T76" s="263" t="s">
        <v>239</v>
      </c>
      <c r="U76" s="261" t="s">
        <v>237</v>
      </c>
      <c r="V76" s="170" t="s">
        <v>240</v>
      </c>
    </row>
    <row r="77" spans="1:22">
      <c r="A77" s="35">
        <v>1</v>
      </c>
      <c r="B77" s="2" t="s">
        <v>152</v>
      </c>
      <c r="C77" s="7">
        <v>20.378499999999999</v>
      </c>
      <c r="D77" s="126">
        <v>55</v>
      </c>
      <c r="E77" s="126">
        <v>45</v>
      </c>
      <c r="F77" s="126">
        <v>5</v>
      </c>
      <c r="G77" s="51">
        <v>20.38</v>
      </c>
      <c r="H77" s="43">
        <v>0.29499999999999998</v>
      </c>
      <c r="I77" s="43">
        <v>0.02</v>
      </c>
      <c r="J77" s="51">
        <f t="shared" ref="J77:J79" si="57">G77+(G77*H77)</f>
        <v>26.392099999999999</v>
      </c>
      <c r="K77" s="51">
        <f t="shared" ref="K77:K79" si="58">J77-(J77*I77)</f>
        <v>25.864258</v>
      </c>
      <c r="L77" s="88">
        <f>$G$13/G77*(D77)</f>
        <v>54.99595191364083</v>
      </c>
      <c r="M77" s="89">
        <f>$H$5/H77*E77</f>
        <v>32.033898305084747</v>
      </c>
      <c r="N77" s="40">
        <f>I77/$I$61*(F77)</f>
        <v>5</v>
      </c>
      <c r="O77" s="62">
        <f t="shared" ref="O77:O79" si="59">L77+M77+N77</f>
        <v>92.029850218725585</v>
      </c>
      <c r="P77" s="92">
        <f t="shared" ref="P77:P79" si="60">G77+(G77*H77)</f>
        <v>26.392099999999999</v>
      </c>
      <c r="Q77" s="41">
        <f t="shared" ref="Q77:Q79" si="61">J77-P77</f>
        <v>0</v>
      </c>
      <c r="R77" s="179">
        <f t="shared" ref="R77:R79" si="62">1.03*1.04545</f>
        <v>1.0768135000000001</v>
      </c>
      <c r="S77" s="177">
        <f t="shared" ref="S77:S79" si="63">C77*R77</f>
        <v>21.943843909750001</v>
      </c>
      <c r="T77" s="188">
        <f t="shared" ref="T77:T78" si="64">G77*R77</f>
        <v>21.94545913</v>
      </c>
      <c r="U77" s="188">
        <f t="shared" ref="U77:U79" si="65">J77*R77</f>
        <v>28.41936957335</v>
      </c>
      <c r="V77" s="177">
        <f t="shared" ref="V77:V79" si="66">T77*H77+T77</f>
        <v>28.41936957335</v>
      </c>
    </row>
    <row r="78" spans="1:22">
      <c r="A78" s="35">
        <v>2</v>
      </c>
      <c r="B78" s="2" t="s">
        <v>153</v>
      </c>
      <c r="C78" s="7">
        <v>22.406300000000002</v>
      </c>
      <c r="D78" s="126">
        <v>55</v>
      </c>
      <c r="E78" s="126">
        <v>45</v>
      </c>
      <c r="F78" s="126">
        <v>5</v>
      </c>
      <c r="G78" s="51">
        <v>22.41</v>
      </c>
      <c r="H78" s="43">
        <v>0.29499999999999998</v>
      </c>
      <c r="I78" s="43">
        <v>0.02</v>
      </c>
      <c r="J78" s="51">
        <f t="shared" si="57"/>
        <v>29.020949999999999</v>
      </c>
      <c r="K78" s="51">
        <f t="shared" si="58"/>
        <v>28.440531</v>
      </c>
      <c r="L78" s="88">
        <f>$G$14/G78*(D78)</f>
        <v>55</v>
      </c>
      <c r="M78" s="89">
        <f>$H$6/H78*E78</f>
        <v>32.033898305084747</v>
      </c>
      <c r="N78" s="40">
        <f t="shared" ref="N78:N79" si="67">I78/$I$61*(F78)</f>
        <v>5</v>
      </c>
      <c r="O78" s="62">
        <f t="shared" si="59"/>
        <v>92.033898305084747</v>
      </c>
      <c r="P78" s="92">
        <f t="shared" si="60"/>
        <v>29.020949999999999</v>
      </c>
      <c r="Q78" s="41">
        <f t="shared" si="61"/>
        <v>0</v>
      </c>
      <c r="R78" s="179">
        <f t="shared" si="62"/>
        <v>1.0768135000000001</v>
      </c>
      <c r="S78" s="177">
        <f t="shared" si="63"/>
        <v>24.127406325050003</v>
      </c>
      <c r="T78" s="188">
        <f t="shared" si="64"/>
        <v>24.131390535000001</v>
      </c>
      <c r="U78" s="188">
        <f t="shared" si="65"/>
        <v>31.250150742825003</v>
      </c>
      <c r="V78" s="177">
        <f t="shared" si="66"/>
        <v>31.250150742824999</v>
      </c>
    </row>
    <row r="79" spans="1:22" ht="15.75" thickBot="1">
      <c r="A79" s="44">
        <v>3</v>
      </c>
      <c r="B79" s="10" t="s">
        <v>154</v>
      </c>
      <c r="C79" s="11">
        <v>29.0853</v>
      </c>
      <c r="D79" s="127">
        <v>55</v>
      </c>
      <c r="E79" s="127">
        <v>45</v>
      </c>
      <c r="F79" s="127">
        <v>5</v>
      </c>
      <c r="G79" s="53">
        <v>29.09</v>
      </c>
      <c r="H79" s="46">
        <v>0.29499999999999998</v>
      </c>
      <c r="I79" s="46">
        <v>0.02</v>
      </c>
      <c r="J79" s="51">
        <f t="shared" si="57"/>
        <v>37.671549999999996</v>
      </c>
      <c r="K79" s="51">
        <f t="shared" si="58"/>
        <v>36.918118999999997</v>
      </c>
      <c r="L79" s="90">
        <f>$G$15/G79*(D79)</f>
        <v>55</v>
      </c>
      <c r="M79" s="89">
        <f>$H$7/H79*E79</f>
        <v>32.033898305084747</v>
      </c>
      <c r="N79" s="40">
        <f t="shared" si="67"/>
        <v>5</v>
      </c>
      <c r="O79" s="63">
        <f t="shared" si="59"/>
        <v>92.033898305084747</v>
      </c>
      <c r="P79" s="93">
        <f t="shared" si="60"/>
        <v>37.671549999999996</v>
      </c>
      <c r="Q79" s="41">
        <f t="shared" si="61"/>
        <v>0</v>
      </c>
      <c r="R79" s="179">
        <f t="shared" si="62"/>
        <v>1.0768135000000001</v>
      </c>
      <c r="S79" s="177">
        <f t="shared" si="63"/>
        <v>31.319443691550003</v>
      </c>
      <c r="T79" s="188">
        <f>G79*R79</f>
        <v>31.324504715000003</v>
      </c>
      <c r="U79" s="188">
        <f t="shared" si="65"/>
        <v>40.565233605925002</v>
      </c>
      <c r="V79" s="177">
        <f t="shared" si="66"/>
        <v>40.565233605925002</v>
      </c>
    </row>
    <row r="80" spans="1:22" ht="16.5" thickBot="1">
      <c r="A80" s="265" t="s">
        <v>77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47"/>
      <c r="O80" s="64">
        <f>SUM(O77:O79)</f>
        <v>276.09764682889505</v>
      </c>
      <c r="P80" s="64"/>
    </row>
    <row r="82" spans="1:17" ht="15.75" hidden="1" thickBot="1"/>
    <row r="83" spans="1:17" ht="15.75" hidden="1">
      <c r="A83" s="59" t="s">
        <v>31</v>
      </c>
      <c r="B83" s="27" t="s">
        <v>11</v>
      </c>
      <c r="C83" s="56"/>
      <c r="D83" s="123"/>
      <c r="E83" s="123"/>
      <c r="F83" s="123"/>
      <c r="G83" s="28"/>
      <c r="H83" s="29"/>
      <c r="I83" s="29"/>
      <c r="J83" s="28"/>
      <c r="K83" s="28"/>
      <c r="L83" s="30"/>
      <c r="M83" s="30"/>
      <c r="N83" s="30"/>
      <c r="O83" s="60"/>
      <c r="P83" s="60"/>
    </row>
    <row r="84" spans="1:17" ht="78.75" hidden="1">
      <c r="A84" s="12" t="s">
        <v>34</v>
      </c>
      <c r="B84" s="1" t="s">
        <v>35</v>
      </c>
      <c r="C84" s="6" t="s">
        <v>36</v>
      </c>
      <c r="D84" s="125" t="s">
        <v>37</v>
      </c>
      <c r="E84" s="125" t="s">
        <v>38</v>
      </c>
      <c r="F84" s="125" t="s">
        <v>39</v>
      </c>
      <c r="G84" s="6" t="s">
        <v>40</v>
      </c>
      <c r="H84" s="5" t="s">
        <v>41</v>
      </c>
      <c r="I84" s="5" t="s">
        <v>42</v>
      </c>
      <c r="J84" s="6" t="s">
        <v>43</v>
      </c>
      <c r="K84" s="6" t="s">
        <v>44</v>
      </c>
      <c r="L84" s="33" t="s">
        <v>45</v>
      </c>
      <c r="M84" s="33" t="s">
        <v>46</v>
      </c>
      <c r="N84" s="33" t="s">
        <v>47</v>
      </c>
      <c r="O84" s="61" t="s">
        <v>48</v>
      </c>
      <c r="P84" s="91" t="s">
        <v>49</v>
      </c>
    </row>
    <row r="85" spans="1:17" hidden="1">
      <c r="A85" s="35">
        <v>1</v>
      </c>
      <c r="B85" s="2" t="s">
        <v>152</v>
      </c>
      <c r="C85" s="7">
        <v>20.378499999999999</v>
      </c>
      <c r="D85" s="126">
        <v>55</v>
      </c>
      <c r="E85" s="126">
        <v>45</v>
      </c>
      <c r="F85" s="126">
        <v>5</v>
      </c>
      <c r="G85" s="42">
        <v>25.38</v>
      </c>
      <c r="H85" s="43">
        <v>0.33</v>
      </c>
      <c r="I85" s="43">
        <v>0</v>
      </c>
      <c r="J85" s="51">
        <f t="shared" ref="J85:J87" si="68">G85+(G85*H85)</f>
        <v>33.755400000000002</v>
      </c>
      <c r="K85" s="51">
        <f t="shared" ref="K85:K87" si="69">J85-(J85*I85)</f>
        <v>33.755400000000002</v>
      </c>
      <c r="L85" s="88">
        <f>$G$13/G85*(D85)</f>
        <v>44.161446020488576</v>
      </c>
      <c r="M85" s="89">
        <f>$H$5/H85*E85</f>
        <v>28.636363636363637</v>
      </c>
      <c r="N85" s="40">
        <f>I85/$I$61*(F85)</f>
        <v>0</v>
      </c>
      <c r="O85" s="62">
        <f t="shared" ref="O85:O87" si="70">L85+M85+N85</f>
        <v>72.797809656852209</v>
      </c>
      <c r="P85" s="92">
        <f t="shared" ref="P85:P87" si="71">G85+(G85*H85)</f>
        <v>33.755400000000002</v>
      </c>
      <c r="Q85" s="41">
        <f t="shared" ref="Q85:Q87" si="72">J85-P85</f>
        <v>0</v>
      </c>
    </row>
    <row r="86" spans="1:17" hidden="1">
      <c r="A86" s="35">
        <v>2</v>
      </c>
      <c r="B86" s="2" t="s">
        <v>153</v>
      </c>
      <c r="C86" s="7">
        <v>22.406300000000002</v>
      </c>
      <c r="D86" s="126">
        <v>55</v>
      </c>
      <c r="E86" s="126">
        <v>45</v>
      </c>
      <c r="F86" s="126">
        <v>5</v>
      </c>
      <c r="G86" s="42">
        <v>27.41</v>
      </c>
      <c r="H86" s="43">
        <v>0.33</v>
      </c>
      <c r="I86" s="43">
        <v>0</v>
      </c>
      <c r="J86" s="51">
        <f t="shared" si="68"/>
        <v>36.455300000000001</v>
      </c>
      <c r="K86" s="51">
        <f t="shared" si="69"/>
        <v>36.455300000000001</v>
      </c>
      <c r="L86" s="88">
        <f>$G$14/G86*(D86)</f>
        <v>44.96716526815031</v>
      </c>
      <c r="M86" s="89">
        <f>$H$6/H86*E86</f>
        <v>28.636363636363637</v>
      </c>
      <c r="N86" s="40">
        <f t="shared" ref="N86:N87" si="73">I86/$I$61*(F86)</f>
        <v>0</v>
      </c>
      <c r="O86" s="62">
        <f t="shared" si="70"/>
        <v>73.603528904513951</v>
      </c>
      <c r="P86" s="92">
        <f t="shared" si="71"/>
        <v>36.455300000000001</v>
      </c>
      <c r="Q86" s="41">
        <f t="shared" si="72"/>
        <v>0</v>
      </c>
    </row>
    <row r="87" spans="1:17" ht="15.75" hidden="1" thickBot="1">
      <c r="A87" s="44">
        <v>3</v>
      </c>
      <c r="B87" s="10" t="s">
        <v>154</v>
      </c>
      <c r="C87" s="11">
        <v>29.0853</v>
      </c>
      <c r="D87" s="127">
        <v>55</v>
      </c>
      <c r="E87" s="127">
        <v>45</v>
      </c>
      <c r="F87" s="127">
        <v>5</v>
      </c>
      <c r="G87" s="67">
        <v>34.090000000000003</v>
      </c>
      <c r="H87" s="46">
        <v>0.33</v>
      </c>
      <c r="I87" s="46">
        <v>0</v>
      </c>
      <c r="J87" s="51">
        <f t="shared" si="68"/>
        <v>45.339700000000008</v>
      </c>
      <c r="K87" s="51">
        <f t="shared" si="69"/>
        <v>45.339700000000008</v>
      </c>
      <c r="L87" s="90">
        <f>$G$15/G87*(D87)</f>
        <v>46.933118216485767</v>
      </c>
      <c r="M87" s="89">
        <f>$H$7/H87*E87</f>
        <v>28.636363636363637</v>
      </c>
      <c r="N87" s="40">
        <f t="shared" si="73"/>
        <v>0</v>
      </c>
      <c r="O87" s="63">
        <f t="shared" si="70"/>
        <v>75.569481852849407</v>
      </c>
      <c r="P87" s="93">
        <f t="shared" si="71"/>
        <v>45.339700000000008</v>
      </c>
      <c r="Q87" s="41">
        <f t="shared" si="72"/>
        <v>0</v>
      </c>
    </row>
    <row r="88" spans="1:17" ht="16.5" hidden="1" thickBot="1">
      <c r="A88" s="265" t="s">
        <v>77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47"/>
      <c r="O88" s="64">
        <f>SUM(O85:O87)</f>
        <v>221.97082041421558</v>
      </c>
      <c r="P88" s="64"/>
    </row>
    <row r="89" spans="1:17" hidden="1"/>
    <row r="90" spans="1:17" ht="15.75" hidden="1" thickBot="1"/>
    <row r="91" spans="1:17" ht="15.75" hidden="1">
      <c r="A91" s="59" t="s">
        <v>31</v>
      </c>
      <c r="B91" s="27" t="s">
        <v>80</v>
      </c>
      <c r="C91" s="56"/>
      <c r="D91" s="123"/>
      <c r="E91" s="123"/>
      <c r="F91" s="123"/>
      <c r="G91" s="28"/>
      <c r="H91" s="29"/>
      <c r="I91" s="29"/>
      <c r="J91" s="28"/>
      <c r="K91" s="28"/>
      <c r="L91" s="30"/>
      <c r="M91" s="30"/>
      <c r="N91" s="30"/>
      <c r="O91" s="60"/>
      <c r="P91" s="60"/>
    </row>
    <row r="92" spans="1:17" ht="78.75" hidden="1">
      <c r="A92" s="12" t="s">
        <v>34</v>
      </c>
      <c r="B92" s="1" t="s">
        <v>35</v>
      </c>
      <c r="C92" s="6" t="s">
        <v>36</v>
      </c>
      <c r="D92" s="125" t="s">
        <v>37</v>
      </c>
      <c r="E92" s="125" t="s">
        <v>38</v>
      </c>
      <c r="F92" s="125" t="s">
        <v>39</v>
      </c>
      <c r="G92" s="6" t="s">
        <v>40</v>
      </c>
      <c r="H92" s="5" t="s">
        <v>41</v>
      </c>
      <c r="I92" s="5" t="s">
        <v>42</v>
      </c>
      <c r="J92" s="6" t="s">
        <v>43</v>
      </c>
      <c r="K92" s="6" t="s">
        <v>44</v>
      </c>
      <c r="L92" s="33" t="s">
        <v>45</v>
      </c>
      <c r="M92" s="33" t="s">
        <v>46</v>
      </c>
      <c r="N92" s="33" t="s">
        <v>47</v>
      </c>
      <c r="O92" s="61" t="s">
        <v>48</v>
      </c>
      <c r="P92" s="91" t="s">
        <v>49</v>
      </c>
    </row>
    <row r="93" spans="1:17" hidden="1">
      <c r="A93" s="35">
        <v>1</v>
      </c>
      <c r="B93" s="2" t="s">
        <v>152</v>
      </c>
      <c r="C93" s="7">
        <v>20.378499999999999</v>
      </c>
      <c r="D93" s="126">
        <v>55</v>
      </c>
      <c r="E93" s="126">
        <v>45</v>
      </c>
      <c r="F93" s="126">
        <v>5</v>
      </c>
      <c r="G93" s="51">
        <v>24</v>
      </c>
      <c r="H93" s="43">
        <v>0.3</v>
      </c>
      <c r="I93" s="43">
        <v>0.01</v>
      </c>
      <c r="J93" s="51">
        <f t="shared" ref="J93:J95" si="74">G93+(G93*H93)</f>
        <v>31.2</v>
      </c>
      <c r="K93" s="51">
        <f t="shared" ref="K93:K95" si="75">J93-(J93*I93)</f>
        <v>30.887999999999998</v>
      </c>
      <c r="L93" s="88">
        <f>$G$13/G93*(D93)</f>
        <v>46.700729166666669</v>
      </c>
      <c r="M93" s="89">
        <f>$H$5/H93*E93</f>
        <v>31.499999999999996</v>
      </c>
      <c r="N93" s="40">
        <f>I93/$I$61*(F93)</f>
        <v>2.5</v>
      </c>
      <c r="O93" s="62">
        <f t="shared" ref="O93:O95" si="76">L93+M93+N93</f>
        <v>80.700729166666662</v>
      </c>
      <c r="P93" s="92">
        <f t="shared" ref="P93:P95" si="77">G93+(G93*H93)</f>
        <v>31.2</v>
      </c>
      <c r="Q93" s="41">
        <f t="shared" ref="Q93:Q95" si="78">J93-P93</f>
        <v>0</v>
      </c>
    </row>
    <row r="94" spans="1:17" hidden="1">
      <c r="A94" s="35">
        <v>2</v>
      </c>
      <c r="B94" s="2" t="s">
        <v>153</v>
      </c>
      <c r="C94" s="7">
        <v>22.406300000000002</v>
      </c>
      <c r="D94" s="126">
        <v>55</v>
      </c>
      <c r="E94" s="126">
        <v>45</v>
      </c>
      <c r="F94" s="126">
        <v>5</v>
      </c>
      <c r="G94" s="51">
        <v>26</v>
      </c>
      <c r="H94" s="43">
        <v>0.3</v>
      </c>
      <c r="I94" s="43">
        <v>0.01</v>
      </c>
      <c r="J94" s="51">
        <f t="shared" si="74"/>
        <v>33.799999999999997</v>
      </c>
      <c r="K94" s="51">
        <f t="shared" si="75"/>
        <v>33.461999999999996</v>
      </c>
      <c r="L94" s="88">
        <f>$G$14/G94*(D94)</f>
        <v>47.405769230769231</v>
      </c>
      <c r="M94" s="89">
        <f>$H$6/H94*E94</f>
        <v>31.499999999999996</v>
      </c>
      <c r="N94" s="40">
        <f t="shared" ref="N94:N95" si="79">I94/$I$61*(F94)</f>
        <v>2.5</v>
      </c>
      <c r="O94" s="62">
        <f t="shared" si="76"/>
        <v>81.405769230769224</v>
      </c>
      <c r="P94" s="92">
        <f t="shared" si="77"/>
        <v>33.799999999999997</v>
      </c>
      <c r="Q94" s="41">
        <f t="shared" si="78"/>
        <v>0</v>
      </c>
    </row>
    <row r="95" spans="1:17" ht="15.75" hidden="1" thickBot="1">
      <c r="A95" s="44">
        <v>3</v>
      </c>
      <c r="B95" s="10" t="s">
        <v>154</v>
      </c>
      <c r="C95" s="11">
        <v>29.0853</v>
      </c>
      <c r="D95" s="127">
        <v>55</v>
      </c>
      <c r="E95" s="127">
        <v>45</v>
      </c>
      <c r="F95" s="127">
        <v>5</v>
      </c>
      <c r="G95" s="53">
        <v>33</v>
      </c>
      <c r="H95" s="46">
        <v>0.3</v>
      </c>
      <c r="I95" s="46">
        <v>0.01</v>
      </c>
      <c r="J95" s="51">
        <f t="shared" si="74"/>
        <v>42.9</v>
      </c>
      <c r="K95" s="51">
        <f t="shared" si="75"/>
        <v>42.470999999999997</v>
      </c>
      <c r="L95" s="90">
        <f>$G$15/G95*(D95)</f>
        <v>48.483333333333334</v>
      </c>
      <c r="M95" s="89">
        <f>$H$7/H95*E95</f>
        <v>31.499999999999996</v>
      </c>
      <c r="N95" s="40">
        <f t="shared" si="79"/>
        <v>2.5</v>
      </c>
      <c r="O95" s="63">
        <f t="shared" si="76"/>
        <v>82.483333333333334</v>
      </c>
      <c r="P95" s="93">
        <f t="shared" si="77"/>
        <v>42.9</v>
      </c>
      <c r="Q95" s="41">
        <f t="shared" si="78"/>
        <v>0</v>
      </c>
    </row>
    <row r="96" spans="1:17" ht="16.5" hidden="1" thickBot="1">
      <c r="A96" s="265" t="s">
        <v>77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47"/>
      <c r="O96" s="64">
        <f>SUM(O93:O95)</f>
        <v>244.58983173076922</v>
      </c>
      <c r="P96" s="64"/>
    </row>
    <row r="97" spans="1:22" hidden="1"/>
    <row r="98" spans="1:22" ht="15.75" thickBot="1"/>
    <row r="99" spans="1:22" ht="15.75">
      <c r="A99" s="59" t="s">
        <v>31</v>
      </c>
      <c r="B99" s="27" t="s">
        <v>13</v>
      </c>
      <c r="C99" s="56"/>
      <c r="D99" s="123"/>
      <c r="E99" s="123"/>
      <c r="F99" s="123"/>
      <c r="G99" s="28"/>
      <c r="H99" s="29"/>
      <c r="I99" s="29"/>
      <c r="J99" s="28"/>
      <c r="K99" s="28"/>
      <c r="L99" s="30"/>
      <c r="M99" s="30"/>
      <c r="N99" s="30"/>
      <c r="O99" s="60"/>
      <c r="P99" s="60"/>
    </row>
    <row r="100" spans="1:22" ht="126">
      <c r="A100" s="12" t="s">
        <v>34</v>
      </c>
      <c r="B100" s="1" t="s">
        <v>35</v>
      </c>
      <c r="C100" s="6" t="s">
        <v>36</v>
      </c>
      <c r="D100" s="125" t="s">
        <v>37</v>
      </c>
      <c r="E100" s="125" t="s">
        <v>38</v>
      </c>
      <c r="F100" s="125" t="s">
        <v>39</v>
      </c>
      <c r="G100" s="6" t="s">
        <v>40</v>
      </c>
      <c r="H100" s="5" t="s">
        <v>41</v>
      </c>
      <c r="I100" s="5" t="s">
        <v>42</v>
      </c>
      <c r="J100" s="6" t="s">
        <v>43</v>
      </c>
      <c r="K100" s="6" t="s">
        <v>44</v>
      </c>
      <c r="L100" s="33" t="s">
        <v>45</v>
      </c>
      <c r="M100" s="33" t="s">
        <v>46</v>
      </c>
      <c r="N100" s="33" t="s">
        <v>47</v>
      </c>
      <c r="O100" s="61" t="s">
        <v>48</v>
      </c>
      <c r="P100" s="91" t="s">
        <v>49</v>
      </c>
      <c r="R100" s="191" t="s">
        <v>242</v>
      </c>
      <c r="S100" s="176" t="s">
        <v>238</v>
      </c>
      <c r="T100" s="263" t="s">
        <v>239</v>
      </c>
      <c r="U100" s="261" t="s">
        <v>237</v>
      </c>
      <c r="V100" s="170" t="s">
        <v>240</v>
      </c>
    </row>
    <row r="101" spans="1:22">
      <c r="A101" s="35">
        <v>1</v>
      </c>
      <c r="B101" s="2" t="s">
        <v>152</v>
      </c>
      <c r="C101" s="7">
        <v>20.378499999999999</v>
      </c>
      <c r="D101" s="126">
        <v>55</v>
      </c>
      <c r="E101" s="126">
        <v>45</v>
      </c>
      <c r="F101" s="126">
        <v>5</v>
      </c>
      <c r="G101" s="51">
        <v>20.38</v>
      </c>
      <c r="H101" s="43">
        <v>0.28999999999999998</v>
      </c>
      <c r="I101" s="43">
        <v>0</v>
      </c>
      <c r="J101" s="51">
        <f t="shared" ref="J101:J103" si="80">G101+(G101*H101)</f>
        <v>26.290199999999999</v>
      </c>
      <c r="K101" s="51">
        <f t="shared" ref="K101:K103" si="81">J101-(J101*I101)</f>
        <v>26.290199999999999</v>
      </c>
      <c r="L101" s="88">
        <f>$G$13/G101*(D101)</f>
        <v>54.99595191364083</v>
      </c>
      <c r="M101" s="89">
        <f>$H$5/H101*E101</f>
        <v>32.586206896551722</v>
      </c>
      <c r="N101" s="40">
        <f>I101/$I$61*(F101)</f>
        <v>0</v>
      </c>
      <c r="O101" s="62">
        <f t="shared" ref="O101:O103" si="82">L101+M101+N101</f>
        <v>87.582158810192553</v>
      </c>
      <c r="P101" s="92">
        <f t="shared" ref="P101:P103" si="83">G101+(G101*H101)</f>
        <v>26.290199999999999</v>
      </c>
      <c r="Q101" s="41">
        <f t="shared" ref="Q101:Q103" si="84">J101-P101</f>
        <v>0</v>
      </c>
      <c r="R101" s="179">
        <f t="shared" ref="R101:R103" si="85">1.03*1.04545</f>
        <v>1.0768135000000001</v>
      </c>
      <c r="S101" s="177">
        <f t="shared" ref="S101:S103" si="86">C101*R101</f>
        <v>21.943843909750001</v>
      </c>
      <c r="T101" s="188">
        <f t="shared" ref="T101:T103" si="87">G101*R101</f>
        <v>21.94545913</v>
      </c>
      <c r="U101" s="188">
        <f t="shared" ref="U101:U103" si="88">J101*R101</f>
        <v>28.3096422777</v>
      </c>
      <c r="V101" s="177">
        <f t="shared" ref="V101:V103" si="89">T101*H101+T101</f>
        <v>28.3096422777</v>
      </c>
    </row>
    <row r="102" spans="1:22">
      <c r="A102" s="35">
        <v>2</v>
      </c>
      <c r="B102" s="2" t="s">
        <v>153</v>
      </c>
      <c r="C102" s="7">
        <v>22.406300000000002</v>
      </c>
      <c r="D102" s="126">
        <v>55</v>
      </c>
      <c r="E102" s="126">
        <v>45</v>
      </c>
      <c r="F102" s="126">
        <v>5</v>
      </c>
      <c r="G102" s="51">
        <v>22.41</v>
      </c>
      <c r="H102" s="43">
        <v>0.31</v>
      </c>
      <c r="I102" s="43">
        <v>0</v>
      </c>
      <c r="J102" s="51">
        <f t="shared" si="80"/>
        <v>29.357099999999999</v>
      </c>
      <c r="K102" s="51">
        <f t="shared" si="81"/>
        <v>29.357099999999999</v>
      </c>
      <c r="L102" s="88">
        <f>$G$14/G102*(D102)</f>
        <v>55</v>
      </c>
      <c r="M102" s="89">
        <f>$H$6/H102*E102</f>
        <v>30.483870967741932</v>
      </c>
      <c r="N102" s="40">
        <f t="shared" ref="N102:N103" si="90">I102/$I$61*(F102)</f>
        <v>0</v>
      </c>
      <c r="O102" s="62">
        <f t="shared" si="82"/>
        <v>85.483870967741936</v>
      </c>
      <c r="P102" s="92">
        <f t="shared" si="83"/>
        <v>29.357099999999999</v>
      </c>
      <c r="Q102" s="41">
        <f t="shared" si="84"/>
        <v>0</v>
      </c>
      <c r="R102" s="179">
        <f t="shared" si="85"/>
        <v>1.0768135000000001</v>
      </c>
      <c r="S102" s="177">
        <f t="shared" si="86"/>
        <v>24.127406325050003</v>
      </c>
      <c r="T102" s="188">
        <f t="shared" si="87"/>
        <v>24.131390535000001</v>
      </c>
      <c r="U102" s="188">
        <f t="shared" si="88"/>
        <v>31.612121600850003</v>
      </c>
      <c r="V102" s="177">
        <f t="shared" si="89"/>
        <v>31.612121600850003</v>
      </c>
    </row>
    <row r="103" spans="1:22" ht="15.75" thickBot="1">
      <c r="A103" s="44">
        <v>3</v>
      </c>
      <c r="B103" s="10" t="s">
        <v>154</v>
      </c>
      <c r="C103" s="11">
        <v>29.0853</v>
      </c>
      <c r="D103" s="127">
        <v>55</v>
      </c>
      <c r="E103" s="127">
        <v>45</v>
      </c>
      <c r="F103" s="127">
        <v>5</v>
      </c>
      <c r="G103" s="53">
        <v>29.09</v>
      </c>
      <c r="H103" s="46">
        <v>0.3</v>
      </c>
      <c r="I103" s="46">
        <v>0</v>
      </c>
      <c r="J103" s="51">
        <f t="shared" si="80"/>
        <v>37.817</v>
      </c>
      <c r="K103" s="51">
        <f t="shared" si="81"/>
        <v>37.817</v>
      </c>
      <c r="L103" s="90">
        <f>$G$15/G103*(D103)</f>
        <v>55</v>
      </c>
      <c r="M103" s="89">
        <f>$H$7/H103*E103</f>
        <v>31.499999999999996</v>
      </c>
      <c r="N103" s="40">
        <f t="shared" si="90"/>
        <v>0</v>
      </c>
      <c r="O103" s="63">
        <f t="shared" si="82"/>
        <v>86.5</v>
      </c>
      <c r="P103" s="93">
        <f t="shared" si="83"/>
        <v>37.817</v>
      </c>
      <c r="Q103" s="41">
        <f t="shared" si="84"/>
        <v>0</v>
      </c>
      <c r="R103" s="179">
        <f t="shared" si="85"/>
        <v>1.0768135000000001</v>
      </c>
      <c r="S103" s="177">
        <f t="shared" si="86"/>
        <v>31.319443691550003</v>
      </c>
      <c r="T103" s="188">
        <f t="shared" si="87"/>
        <v>31.324504715000003</v>
      </c>
      <c r="U103" s="188">
        <f t="shared" si="88"/>
        <v>40.721856129500004</v>
      </c>
      <c r="V103" s="177">
        <f t="shared" si="89"/>
        <v>40.721856129500004</v>
      </c>
    </row>
    <row r="104" spans="1:22" ht="16.5" thickBot="1">
      <c r="A104" s="265" t="s">
        <v>77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47"/>
      <c r="O104" s="64">
        <f>SUM(O101:O103)</f>
        <v>259.56602977793449</v>
      </c>
      <c r="P104" s="64"/>
    </row>
  </sheetData>
  <sheetProtection algorithmName="SHA-512" hashValue="rFVEMK41PS4YnjyUL9eXsjgTxve7eQFplrDX3aI6jctTj+4AQViEV2yCSOZGp90QeOfntdBtKzaDxiI5dVKCow==" saltValue="zRJ3mqgJvvI6syFI540ejQ==" spinCount="100000" sheet="1" objects="1" scenarios="1"/>
  <mergeCells count="14">
    <mergeCell ref="A80:M80"/>
    <mergeCell ref="A88:M88"/>
    <mergeCell ref="A96:M96"/>
    <mergeCell ref="A104:M104"/>
    <mergeCell ref="A40:M40"/>
    <mergeCell ref="A48:M48"/>
    <mergeCell ref="A56:M56"/>
    <mergeCell ref="A64:M64"/>
    <mergeCell ref="A72:M72"/>
    <mergeCell ref="A1:C1"/>
    <mergeCell ref="A8:M8"/>
    <mergeCell ref="A16:M16"/>
    <mergeCell ref="A24:M24"/>
    <mergeCell ref="A32:M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BBBE-74E2-4567-8452-9104C45E900D}">
  <sheetPr>
    <pageSetUpPr fitToPage="1"/>
  </sheetPr>
  <dimension ref="A1:Y419"/>
  <sheetViews>
    <sheetView topLeftCell="I194" zoomScaleNormal="100" workbookViewId="0">
      <selection activeCell="T319" sqref="T293:U319"/>
    </sheetView>
  </sheetViews>
  <sheetFormatPr defaultColWidth="9.140625" defaultRowHeight="15"/>
  <cols>
    <col min="1" max="1" width="13.5703125" style="24" bestFit="1" customWidth="1"/>
    <col min="2" max="2" width="34.140625" style="24" customWidth="1"/>
    <col min="3" max="3" width="12.85546875" style="49" customWidth="1"/>
    <col min="4" max="4" width="13.140625" style="128" customWidth="1"/>
    <col min="5" max="5" width="14.42578125" style="128" customWidth="1"/>
    <col min="6" max="6" width="11.140625" style="128" customWidth="1"/>
    <col min="7" max="7" width="15.140625" style="160" customWidth="1"/>
    <col min="8" max="8" width="12" style="131" customWidth="1"/>
    <col min="9" max="9" width="14.5703125" style="131" customWidth="1"/>
    <col min="10" max="10" width="8.28515625" style="49" customWidth="1"/>
    <col min="11" max="11" width="14.7109375" style="167" customWidth="1"/>
    <col min="12" max="12" width="9.85546875" style="23" customWidth="1"/>
    <col min="13" max="13" width="14.7109375" style="23" customWidth="1"/>
    <col min="14" max="14" width="11.140625" style="23" customWidth="1"/>
    <col min="15" max="15" width="9.85546875" style="22" customWidth="1"/>
    <col min="16" max="16" width="17.140625" style="20" customWidth="1"/>
    <col min="17" max="17" width="9.140625" style="24" customWidth="1"/>
    <col min="18" max="18" width="13.140625" style="171" customWidth="1"/>
    <col min="19" max="19" width="12.85546875" style="41" customWidth="1"/>
    <col min="20" max="20" width="15.140625" style="180" bestFit="1" customWidth="1"/>
    <col min="21" max="21" width="8.85546875" style="41" customWidth="1"/>
    <col min="22" max="22" width="18.28515625" style="24" customWidth="1"/>
    <col min="23" max="16384" width="9.140625" style="24"/>
  </cols>
  <sheetData>
    <row r="1" spans="1:21" ht="15.75" hidden="1">
      <c r="A1" s="264" t="s">
        <v>29</v>
      </c>
      <c r="B1" s="264"/>
      <c r="C1" s="264"/>
      <c r="D1" s="122"/>
      <c r="E1" s="122"/>
      <c r="F1" s="122"/>
      <c r="G1" s="160" t="s">
        <v>30</v>
      </c>
      <c r="H1" s="21"/>
      <c r="I1" s="21"/>
      <c r="J1" s="20"/>
      <c r="K1" s="160"/>
      <c r="L1" s="22"/>
    </row>
    <row r="2" spans="1:21" ht="16.5" hidden="1" thickBot="1">
      <c r="A2" s="168"/>
      <c r="B2" s="168"/>
      <c r="C2" s="25"/>
      <c r="D2" s="122"/>
      <c r="E2" s="122"/>
      <c r="F2" s="122"/>
      <c r="H2" s="21"/>
      <c r="I2" s="21"/>
      <c r="J2" s="20"/>
      <c r="K2" s="160"/>
      <c r="L2" s="22"/>
    </row>
    <row r="3" spans="1:21" ht="15.75" hidden="1">
      <c r="A3" s="26" t="s">
        <v>31</v>
      </c>
      <c r="B3" s="27" t="s">
        <v>32</v>
      </c>
      <c r="C3" s="129"/>
      <c r="D3" s="123"/>
      <c r="E3" s="124" t="s">
        <v>33</v>
      </c>
      <c r="F3" s="123"/>
      <c r="G3" s="161"/>
      <c r="H3" s="29"/>
      <c r="I3" s="29"/>
      <c r="J3" s="28"/>
      <c r="K3" s="161"/>
      <c r="L3" s="30"/>
      <c r="M3" s="31"/>
      <c r="N3" s="31"/>
      <c r="O3" s="60"/>
      <c r="P3" s="32"/>
    </row>
    <row r="4" spans="1:21" s="34" customFormat="1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162" t="s">
        <v>40</v>
      </c>
      <c r="H4" s="5" t="s">
        <v>41</v>
      </c>
      <c r="I4" s="5" t="s">
        <v>42</v>
      </c>
      <c r="J4" s="6" t="s">
        <v>43</v>
      </c>
      <c r="K4" s="162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  <c r="R4" s="172"/>
      <c r="S4" s="175"/>
      <c r="T4" s="181"/>
      <c r="U4" s="175"/>
    </row>
    <row r="5" spans="1:21" hidden="1">
      <c r="A5" s="35">
        <v>1</v>
      </c>
      <c r="B5" s="2" t="s">
        <v>50</v>
      </c>
      <c r="C5" s="7">
        <v>29.0853</v>
      </c>
      <c r="D5" s="126">
        <v>55</v>
      </c>
      <c r="E5" s="126">
        <v>45</v>
      </c>
      <c r="F5" s="126">
        <v>5</v>
      </c>
      <c r="G5" s="163">
        <v>29.09</v>
      </c>
      <c r="H5" s="37">
        <v>0.21</v>
      </c>
      <c r="I5" s="37">
        <v>0</v>
      </c>
      <c r="J5" s="38">
        <f>G5+(G5*H5)</f>
        <v>35.198900000000002</v>
      </c>
      <c r="K5" s="38">
        <f>J5-(J5*I5)</f>
        <v>35.198900000000002</v>
      </c>
      <c r="L5" s="88">
        <f>$G$5/G5*(D5)</f>
        <v>55</v>
      </c>
      <c r="M5" s="89">
        <f>$H$5/H5*E5</f>
        <v>45</v>
      </c>
      <c r="N5" s="39">
        <f>I5/$I$293*(F5)</f>
        <v>0</v>
      </c>
      <c r="O5" s="62">
        <f>L5+M5+N5</f>
        <v>100</v>
      </c>
      <c r="P5" s="94">
        <f t="shared" ref="P5:P31" si="0">G5+(G5*H5)</f>
        <v>35.198900000000002</v>
      </c>
      <c r="Q5" s="41">
        <f>J5-P5</f>
        <v>0</v>
      </c>
    </row>
    <row r="6" spans="1:21" hidden="1">
      <c r="A6" s="35">
        <v>2</v>
      </c>
      <c r="B6" s="2" t="s">
        <v>51</v>
      </c>
      <c r="C6" s="7">
        <v>36.869900000000001</v>
      </c>
      <c r="D6" s="126">
        <v>55</v>
      </c>
      <c r="E6" s="126">
        <v>45</v>
      </c>
      <c r="F6" s="126">
        <v>5</v>
      </c>
      <c r="G6" s="163">
        <v>36.869999999999997</v>
      </c>
      <c r="H6" s="37">
        <v>0.21</v>
      </c>
      <c r="I6" s="37">
        <v>0</v>
      </c>
      <c r="J6" s="38">
        <f t="shared" ref="J6:J31" si="1">G6+(G6*H6)</f>
        <v>44.612699999999997</v>
      </c>
      <c r="K6" s="38">
        <f>J6-(J6*I6)</f>
        <v>44.612699999999997</v>
      </c>
      <c r="L6" s="88">
        <f>$G$6/G6*(D6)</f>
        <v>55</v>
      </c>
      <c r="M6" s="89">
        <f>$H$6/H6*E6</f>
        <v>45</v>
      </c>
      <c r="N6" s="39">
        <f t="shared" ref="N6:N31" si="2">I6/$I$293*(F6)</f>
        <v>0</v>
      </c>
      <c r="O6" s="62">
        <f>L6+M6+N6</f>
        <v>100</v>
      </c>
      <c r="P6" s="94">
        <f t="shared" si="0"/>
        <v>44.612699999999997</v>
      </c>
      <c r="Q6" s="41">
        <f t="shared" ref="Q6:Q31" si="3">J6-P6</f>
        <v>0</v>
      </c>
    </row>
    <row r="7" spans="1:21" hidden="1">
      <c r="A7" s="35">
        <v>3</v>
      </c>
      <c r="B7" s="2" t="s">
        <v>52</v>
      </c>
      <c r="C7" s="7">
        <v>17.821000000000002</v>
      </c>
      <c r="D7" s="126">
        <v>55</v>
      </c>
      <c r="E7" s="126">
        <v>45</v>
      </c>
      <c r="F7" s="126">
        <v>5</v>
      </c>
      <c r="G7" s="163">
        <v>20.41</v>
      </c>
      <c r="H7" s="37">
        <v>0.21</v>
      </c>
      <c r="I7" s="37">
        <v>0</v>
      </c>
      <c r="J7" s="38">
        <f t="shared" si="1"/>
        <v>24.696100000000001</v>
      </c>
      <c r="K7" s="38">
        <f>J7-(J7*I7)</f>
        <v>24.696100000000001</v>
      </c>
      <c r="L7" s="88">
        <f>$G$39/G7*(D7)</f>
        <v>48.023272905438517</v>
      </c>
      <c r="M7" s="89">
        <f>$H$359/H7*E7</f>
        <v>64.285714285714292</v>
      </c>
      <c r="N7" s="39">
        <f t="shared" si="2"/>
        <v>0</v>
      </c>
      <c r="O7" s="62">
        <f t="shared" ref="O7:O31" si="4">L7+M7+N7</f>
        <v>112.30898719115281</v>
      </c>
      <c r="P7" s="94">
        <f t="shared" si="0"/>
        <v>24.696100000000001</v>
      </c>
      <c r="Q7" s="41">
        <f t="shared" si="3"/>
        <v>0</v>
      </c>
    </row>
    <row r="8" spans="1:21" hidden="1">
      <c r="A8" s="35">
        <v>4</v>
      </c>
      <c r="B8" s="2" t="s">
        <v>53</v>
      </c>
      <c r="C8" s="7">
        <v>18.558900000000001</v>
      </c>
      <c r="D8" s="126">
        <v>55</v>
      </c>
      <c r="E8" s="126">
        <v>45</v>
      </c>
      <c r="F8" s="126">
        <v>5</v>
      </c>
      <c r="G8" s="163">
        <v>23.19</v>
      </c>
      <c r="H8" s="37">
        <v>0.21</v>
      </c>
      <c r="I8" s="37">
        <v>0</v>
      </c>
      <c r="J8" s="38">
        <f t="shared" si="1"/>
        <v>28.059900000000003</v>
      </c>
      <c r="K8" s="38">
        <f t="shared" ref="K8:K31" si="5">J8-(J8*I8)</f>
        <v>28.059900000000003</v>
      </c>
      <c r="L8" s="88">
        <f>$G$40/G8*(D8)</f>
        <v>44.016364812419148</v>
      </c>
      <c r="M8" s="89">
        <f>$H$360/H8*E8</f>
        <v>64.285714285714292</v>
      </c>
      <c r="N8" s="39">
        <f t="shared" si="2"/>
        <v>0</v>
      </c>
      <c r="O8" s="62">
        <f t="shared" si="4"/>
        <v>108.30207909813345</v>
      </c>
      <c r="P8" s="94">
        <f t="shared" si="0"/>
        <v>28.059900000000003</v>
      </c>
      <c r="Q8" s="41">
        <f t="shared" si="3"/>
        <v>0</v>
      </c>
    </row>
    <row r="9" spans="1:21" hidden="1">
      <c r="A9" s="35">
        <v>5</v>
      </c>
      <c r="B9" s="2" t="s">
        <v>54</v>
      </c>
      <c r="C9" s="7">
        <v>20.4057</v>
      </c>
      <c r="D9" s="126">
        <v>55</v>
      </c>
      <c r="E9" s="126">
        <v>45</v>
      </c>
      <c r="F9" s="126">
        <v>5</v>
      </c>
      <c r="G9" s="163">
        <v>23.46</v>
      </c>
      <c r="H9" s="37">
        <v>0.21</v>
      </c>
      <c r="I9" s="37">
        <v>0</v>
      </c>
      <c r="J9" s="38">
        <f t="shared" si="1"/>
        <v>28.386600000000001</v>
      </c>
      <c r="K9" s="38">
        <f t="shared" si="5"/>
        <v>28.386600000000001</v>
      </c>
      <c r="L9" s="88">
        <f>$G$41/G9*(D9)</f>
        <v>47.849531116794545</v>
      </c>
      <c r="M9" s="89">
        <f>$H$9/H9*E9</f>
        <v>45</v>
      </c>
      <c r="N9" s="39">
        <f t="shared" si="2"/>
        <v>0</v>
      </c>
      <c r="O9" s="62">
        <f t="shared" si="4"/>
        <v>92.849531116794537</v>
      </c>
      <c r="P9" s="94">
        <f t="shared" si="0"/>
        <v>28.386600000000001</v>
      </c>
      <c r="Q9" s="41">
        <f t="shared" si="3"/>
        <v>0</v>
      </c>
    </row>
    <row r="10" spans="1:21" hidden="1">
      <c r="A10" s="35">
        <v>6</v>
      </c>
      <c r="B10" s="2" t="s">
        <v>55</v>
      </c>
      <c r="C10" s="7">
        <v>23.934899999999999</v>
      </c>
      <c r="D10" s="126">
        <v>55</v>
      </c>
      <c r="E10" s="126">
        <v>45</v>
      </c>
      <c r="F10" s="126">
        <v>5</v>
      </c>
      <c r="G10" s="163">
        <v>24.85</v>
      </c>
      <c r="H10" s="37">
        <v>0.21</v>
      </c>
      <c r="I10" s="37">
        <v>0</v>
      </c>
      <c r="J10" s="38">
        <f t="shared" si="1"/>
        <v>30.0685</v>
      </c>
      <c r="K10" s="38">
        <f t="shared" si="5"/>
        <v>30.0685</v>
      </c>
      <c r="L10" s="88">
        <f>$G$42/G10*(D10)</f>
        <v>52.963782696177056</v>
      </c>
      <c r="M10" s="89">
        <f>$H$10/H10*E10</f>
        <v>45</v>
      </c>
      <c r="N10" s="39">
        <f t="shared" si="2"/>
        <v>0</v>
      </c>
      <c r="O10" s="62">
        <f t="shared" si="4"/>
        <v>97.963782696177049</v>
      </c>
      <c r="P10" s="94">
        <f t="shared" si="0"/>
        <v>30.0685</v>
      </c>
      <c r="Q10" s="41">
        <f t="shared" si="3"/>
        <v>0</v>
      </c>
    </row>
    <row r="11" spans="1:21" hidden="1">
      <c r="A11" s="35">
        <v>7</v>
      </c>
      <c r="B11" s="2" t="s">
        <v>56</v>
      </c>
      <c r="C11" s="7">
        <v>29.0853</v>
      </c>
      <c r="D11" s="126">
        <v>55</v>
      </c>
      <c r="E11" s="126">
        <v>45</v>
      </c>
      <c r="F11" s="126">
        <v>5</v>
      </c>
      <c r="G11" s="163">
        <v>29.09</v>
      </c>
      <c r="H11" s="37">
        <v>0.21</v>
      </c>
      <c r="I11" s="37">
        <v>0</v>
      </c>
      <c r="J11" s="38">
        <f t="shared" si="1"/>
        <v>35.198900000000002</v>
      </c>
      <c r="K11" s="38">
        <f t="shared" si="5"/>
        <v>35.198900000000002</v>
      </c>
      <c r="L11" s="88">
        <f>$G$11/G11*(D11)</f>
        <v>55</v>
      </c>
      <c r="M11" s="89">
        <f>$H$11/H11*E11</f>
        <v>45</v>
      </c>
      <c r="N11" s="39">
        <f t="shared" si="2"/>
        <v>0</v>
      </c>
      <c r="O11" s="62">
        <f t="shared" si="4"/>
        <v>100</v>
      </c>
      <c r="P11" s="94">
        <f t="shared" si="0"/>
        <v>35.198900000000002</v>
      </c>
      <c r="Q11" s="41">
        <f t="shared" si="3"/>
        <v>0</v>
      </c>
    </row>
    <row r="12" spans="1:21" hidden="1">
      <c r="A12" s="35">
        <v>8</v>
      </c>
      <c r="B12" s="2" t="s">
        <v>57</v>
      </c>
      <c r="C12" s="7">
        <v>30.498100000000001</v>
      </c>
      <c r="D12" s="126">
        <v>55</v>
      </c>
      <c r="E12" s="126">
        <v>45</v>
      </c>
      <c r="F12" s="126">
        <v>5</v>
      </c>
      <c r="G12" s="163">
        <v>31.77</v>
      </c>
      <c r="H12" s="37">
        <v>0.21</v>
      </c>
      <c r="I12" s="37">
        <v>0</v>
      </c>
      <c r="J12" s="38">
        <f t="shared" si="1"/>
        <v>38.441699999999997</v>
      </c>
      <c r="K12" s="38">
        <f t="shared" si="5"/>
        <v>38.441699999999997</v>
      </c>
      <c r="L12" s="88">
        <f>$G$44/G12*(D12)</f>
        <v>52.798095687755747</v>
      </c>
      <c r="M12" s="89">
        <f>$H$12/H12*E12</f>
        <v>45</v>
      </c>
      <c r="N12" s="39">
        <f t="shared" si="2"/>
        <v>0</v>
      </c>
      <c r="O12" s="62">
        <f t="shared" si="4"/>
        <v>97.798095687755747</v>
      </c>
      <c r="P12" s="94">
        <f t="shared" si="0"/>
        <v>38.441699999999997</v>
      </c>
      <c r="Q12" s="41">
        <f t="shared" si="3"/>
        <v>0</v>
      </c>
    </row>
    <row r="13" spans="1:21" hidden="1">
      <c r="A13" s="35">
        <v>9</v>
      </c>
      <c r="B13" s="2" t="s">
        <v>58</v>
      </c>
      <c r="C13" s="7">
        <v>33.809100000000001</v>
      </c>
      <c r="D13" s="126">
        <v>55</v>
      </c>
      <c r="E13" s="126">
        <v>45</v>
      </c>
      <c r="F13" s="126">
        <v>5</v>
      </c>
      <c r="G13" s="163">
        <v>34.479999999999997</v>
      </c>
      <c r="H13" s="43">
        <v>0.21</v>
      </c>
      <c r="I13" s="37">
        <v>0</v>
      </c>
      <c r="J13" s="38">
        <f t="shared" si="1"/>
        <v>41.720799999999997</v>
      </c>
      <c r="K13" s="38">
        <f t="shared" si="5"/>
        <v>41.720799999999997</v>
      </c>
      <c r="L13" s="88">
        <f>$G$45/G13*(D13)</f>
        <v>53.929828886310915</v>
      </c>
      <c r="M13" s="89">
        <f>$H$13/H13*E13</f>
        <v>45</v>
      </c>
      <c r="N13" s="39">
        <f t="shared" si="2"/>
        <v>0</v>
      </c>
      <c r="O13" s="62">
        <f t="shared" si="4"/>
        <v>98.929828886310915</v>
      </c>
      <c r="P13" s="94">
        <f t="shared" si="0"/>
        <v>41.720799999999997</v>
      </c>
      <c r="Q13" s="41">
        <f t="shared" si="3"/>
        <v>0</v>
      </c>
    </row>
    <row r="14" spans="1:21" hidden="1">
      <c r="A14" s="35">
        <v>10</v>
      </c>
      <c r="B14" s="2" t="s">
        <v>59</v>
      </c>
      <c r="C14" s="7">
        <v>35.161900000000003</v>
      </c>
      <c r="D14" s="126">
        <v>55</v>
      </c>
      <c r="E14" s="126">
        <v>45</v>
      </c>
      <c r="F14" s="126">
        <v>5</v>
      </c>
      <c r="G14" s="163">
        <v>35.619999999999997</v>
      </c>
      <c r="H14" s="43">
        <v>0.21</v>
      </c>
      <c r="I14" s="37">
        <v>0</v>
      </c>
      <c r="J14" s="38">
        <f t="shared" si="1"/>
        <v>43.100199999999994</v>
      </c>
      <c r="K14" s="38">
        <f t="shared" si="5"/>
        <v>43.100199999999994</v>
      </c>
      <c r="L14" s="88">
        <f>$G$46/G14*(D14)</f>
        <v>54.292658618753514</v>
      </c>
      <c r="M14" s="89">
        <f>$H$14/H14*E14</f>
        <v>45</v>
      </c>
      <c r="N14" s="39">
        <f t="shared" si="2"/>
        <v>0</v>
      </c>
      <c r="O14" s="62">
        <f t="shared" si="4"/>
        <v>99.292658618753507</v>
      </c>
      <c r="P14" s="94">
        <f t="shared" si="0"/>
        <v>43.100199999999994</v>
      </c>
      <c r="Q14" s="41">
        <f t="shared" si="3"/>
        <v>0</v>
      </c>
    </row>
    <row r="15" spans="1:21" hidden="1">
      <c r="A15" s="35">
        <v>11</v>
      </c>
      <c r="B15" s="2" t="s">
        <v>60</v>
      </c>
      <c r="C15" s="7">
        <v>39.588799999999999</v>
      </c>
      <c r="D15" s="126">
        <v>55</v>
      </c>
      <c r="E15" s="126">
        <v>45</v>
      </c>
      <c r="F15" s="126">
        <v>5</v>
      </c>
      <c r="G15" s="163">
        <v>39.590000000000003</v>
      </c>
      <c r="H15" s="43">
        <v>0.21</v>
      </c>
      <c r="I15" s="37">
        <v>0</v>
      </c>
      <c r="J15" s="38">
        <f t="shared" si="1"/>
        <v>47.903900000000007</v>
      </c>
      <c r="K15" s="38">
        <f t="shared" si="5"/>
        <v>47.903900000000007</v>
      </c>
      <c r="L15" s="88">
        <f>$G$15/G15*(D15)</f>
        <v>55</v>
      </c>
      <c r="M15" s="89">
        <f>$H$15/H15*E15</f>
        <v>45</v>
      </c>
      <c r="N15" s="39">
        <f t="shared" si="2"/>
        <v>0</v>
      </c>
      <c r="O15" s="62">
        <f t="shared" si="4"/>
        <v>100</v>
      </c>
      <c r="P15" s="94">
        <f t="shared" si="0"/>
        <v>47.903900000000007</v>
      </c>
      <c r="Q15" s="41">
        <f t="shared" si="3"/>
        <v>0</v>
      </c>
    </row>
    <row r="16" spans="1:21" hidden="1">
      <c r="A16" s="35">
        <v>12</v>
      </c>
      <c r="B16" s="2" t="s">
        <v>61</v>
      </c>
      <c r="C16" s="7">
        <v>19.9009</v>
      </c>
      <c r="D16" s="126">
        <v>55</v>
      </c>
      <c r="E16" s="126">
        <v>45</v>
      </c>
      <c r="F16" s="126">
        <v>5</v>
      </c>
      <c r="G16" s="163">
        <v>19.899999999999999</v>
      </c>
      <c r="H16" s="43">
        <v>0.21</v>
      </c>
      <c r="I16" s="37">
        <v>0</v>
      </c>
      <c r="J16" s="38">
        <f t="shared" si="1"/>
        <v>24.078999999999997</v>
      </c>
      <c r="K16" s="38">
        <f t="shared" si="5"/>
        <v>24.078999999999997</v>
      </c>
      <c r="L16" s="88">
        <f>$G$16/G16*(D16)</f>
        <v>55</v>
      </c>
      <c r="M16" s="89">
        <f>$H$368/H16*E16</f>
        <v>64.285714285714292</v>
      </c>
      <c r="N16" s="39">
        <f t="shared" si="2"/>
        <v>0</v>
      </c>
      <c r="O16" s="62">
        <f t="shared" si="4"/>
        <v>119.28571428571429</v>
      </c>
      <c r="P16" s="94">
        <f t="shared" si="0"/>
        <v>24.078999999999997</v>
      </c>
      <c r="Q16" s="41">
        <f t="shared" si="3"/>
        <v>0</v>
      </c>
    </row>
    <row r="17" spans="1:17" hidden="1">
      <c r="A17" s="35">
        <v>13</v>
      </c>
      <c r="B17" s="2" t="s">
        <v>62</v>
      </c>
      <c r="C17" s="7">
        <v>21.8812</v>
      </c>
      <c r="D17" s="126">
        <v>55</v>
      </c>
      <c r="E17" s="126">
        <v>45</v>
      </c>
      <c r="F17" s="126">
        <v>5</v>
      </c>
      <c r="G17" s="163">
        <v>21.88</v>
      </c>
      <c r="H17" s="43">
        <v>0.21</v>
      </c>
      <c r="I17" s="37">
        <v>0</v>
      </c>
      <c r="J17" s="38">
        <f t="shared" si="1"/>
        <v>26.474799999999998</v>
      </c>
      <c r="K17" s="38">
        <f t="shared" si="5"/>
        <v>26.474799999999998</v>
      </c>
      <c r="L17" s="88">
        <f>$G$17/G17*(D17)</f>
        <v>55</v>
      </c>
      <c r="M17" s="89">
        <f>$H$17/H17*E17</f>
        <v>45</v>
      </c>
      <c r="N17" s="39">
        <f t="shared" si="2"/>
        <v>0</v>
      </c>
      <c r="O17" s="62">
        <f t="shared" si="4"/>
        <v>100</v>
      </c>
      <c r="P17" s="94">
        <f t="shared" si="0"/>
        <v>26.474799999999998</v>
      </c>
      <c r="Q17" s="41">
        <f t="shared" si="3"/>
        <v>0</v>
      </c>
    </row>
    <row r="18" spans="1:17" hidden="1">
      <c r="A18" s="35">
        <v>14</v>
      </c>
      <c r="B18" s="2" t="s">
        <v>63</v>
      </c>
      <c r="C18" s="7">
        <v>24.058700000000002</v>
      </c>
      <c r="D18" s="126">
        <v>55</v>
      </c>
      <c r="E18" s="126">
        <v>45</v>
      </c>
      <c r="F18" s="126">
        <v>5</v>
      </c>
      <c r="G18" s="163">
        <v>24.06</v>
      </c>
      <c r="H18" s="43">
        <v>0.21</v>
      </c>
      <c r="I18" s="37">
        <v>0</v>
      </c>
      <c r="J18" s="38">
        <f t="shared" si="1"/>
        <v>29.1126</v>
      </c>
      <c r="K18" s="38">
        <f t="shared" si="5"/>
        <v>29.1126</v>
      </c>
      <c r="L18" s="88">
        <f>$G$18/G18*(D18)</f>
        <v>55</v>
      </c>
      <c r="M18" s="89">
        <f>$H$18/H18*E18</f>
        <v>45</v>
      </c>
      <c r="N18" s="39">
        <f t="shared" si="2"/>
        <v>0</v>
      </c>
      <c r="O18" s="62">
        <f t="shared" si="4"/>
        <v>100</v>
      </c>
      <c r="P18" s="94">
        <f t="shared" si="0"/>
        <v>29.1126</v>
      </c>
      <c r="Q18" s="41">
        <f t="shared" si="3"/>
        <v>0</v>
      </c>
    </row>
    <row r="19" spans="1:17" hidden="1">
      <c r="A19" s="35">
        <v>15</v>
      </c>
      <c r="B19" s="2" t="s">
        <v>64</v>
      </c>
      <c r="C19" s="7">
        <v>24.636099999999999</v>
      </c>
      <c r="D19" s="126">
        <v>55</v>
      </c>
      <c r="E19" s="126">
        <v>45</v>
      </c>
      <c r="F19" s="126">
        <v>5</v>
      </c>
      <c r="G19" s="163">
        <v>25.47</v>
      </c>
      <c r="H19" s="43">
        <v>0.21</v>
      </c>
      <c r="I19" s="37">
        <v>0</v>
      </c>
      <c r="J19" s="38">
        <f t="shared" si="1"/>
        <v>30.8187</v>
      </c>
      <c r="K19" s="38">
        <f t="shared" si="5"/>
        <v>30.8187</v>
      </c>
      <c r="L19" s="88">
        <f>$G$51/G19*(D19)</f>
        <v>53.207695327836674</v>
      </c>
      <c r="M19" s="89">
        <f>$H$19/H19*E19</f>
        <v>45</v>
      </c>
      <c r="N19" s="39">
        <f t="shared" si="2"/>
        <v>0</v>
      </c>
      <c r="O19" s="62">
        <f t="shared" si="4"/>
        <v>98.207695327836674</v>
      </c>
      <c r="P19" s="94">
        <f t="shared" si="0"/>
        <v>30.8187</v>
      </c>
      <c r="Q19" s="41">
        <f t="shared" si="3"/>
        <v>0</v>
      </c>
    </row>
    <row r="20" spans="1:17" hidden="1">
      <c r="A20" s="35">
        <v>16</v>
      </c>
      <c r="B20" s="2" t="s">
        <v>65</v>
      </c>
      <c r="C20" s="7">
        <v>36.005800000000001</v>
      </c>
      <c r="D20" s="126">
        <v>55</v>
      </c>
      <c r="E20" s="126">
        <v>45</v>
      </c>
      <c r="F20" s="126">
        <v>5</v>
      </c>
      <c r="G20" s="163">
        <v>36.01</v>
      </c>
      <c r="H20" s="43">
        <v>0.21</v>
      </c>
      <c r="I20" s="37">
        <v>0</v>
      </c>
      <c r="J20" s="38">
        <f t="shared" si="1"/>
        <v>43.572099999999999</v>
      </c>
      <c r="K20" s="38">
        <f t="shared" si="5"/>
        <v>43.572099999999999</v>
      </c>
      <c r="L20" s="88">
        <f>$G$20/G20*(D20)</f>
        <v>55</v>
      </c>
      <c r="M20" s="89">
        <f>$H$20/H20*E20</f>
        <v>45</v>
      </c>
      <c r="N20" s="39">
        <f t="shared" si="2"/>
        <v>0</v>
      </c>
      <c r="O20" s="62">
        <f t="shared" si="4"/>
        <v>100</v>
      </c>
      <c r="P20" s="94">
        <f t="shared" si="0"/>
        <v>43.572099999999999</v>
      </c>
      <c r="Q20" s="41">
        <f t="shared" si="3"/>
        <v>0</v>
      </c>
    </row>
    <row r="21" spans="1:17" hidden="1">
      <c r="A21" s="35">
        <v>17</v>
      </c>
      <c r="B21" s="2" t="s">
        <v>66</v>
      </c>
      <c r="C21" s="7">
        <v>31.2301</v>
      </c>
      <c r="D21" s="126">
        <v>55</v>
      </c>
      <c r="E21" s="126">
        <v>45</v>
      </c>
      <c r="F21" s="126">
        <v>5</v>
      </c>
      <c r="G21" s="163">
        <v>31.23</v>
      </c>
      <c r="H21" s="43">
        <v>0.21</v>
      </c>
      <c r="I21" s="37">
        <v>0</v>
      </c>
      <c r="J21" s="38">
        <f t="shared" si="1"/>
        <v>37.7883</v>
      </c>
      <c r="K21" s="38">
        <f t="shared" si="5"/>
        <v>37.7883</v>
      </c>
      <c r="L21" s="88">
        <f>$G$21/G21*(D21)</f>
        <v>55</v>
      </c>
      <c r="M21" s="89">
        <f>$H$21/H21*E21</f>
        <v>45</v>
      </c>
      <c r="N21" s="39">
        <f t="shared" si="2"/>
        <v>0</v>
      </c>
      <c r="O21" s="62">
        <f t="shared" si="4"/>
        <v>100</v>
      </c>
      <c r="P21" s="94">
        <f t="shared" si="0"/>
        <v>37.7883</v>
      </c>
      <c r="Q21" s="41">
        <f t="shared" si="3"/>
        <v>0</v>
      </c>
    </row>
    <row r="22" spans="1:17" hidden="1">
      <c r="A22" s="35">
        <v>18</v>
      </c>
      <c r="B22" s="2" t="s">
        <v>67</v>
      </c>
      <c r="C22" s="7">
        <v>32.747100000000003</v>
      </c>
      <c r="D22" s="126">
        <v>55</v>
      </c>
      <c r="E22" s="126">
        <v>45</v>
      </c>
      <c r="F22" s="126">
        <v>5</v>
      </c>
      <c r="G22" s="163">
        <v>32.75</v>
      </c>
      <c r="H22" s="43">
        <v>0.21</v>
      </c>
      <c r="I22" s="37">
        <v>0</v>
      </c>
      <c r="J22" s="38">
        <f t="shared" si="1"/>
        <v>39.627499999999998</v>
      </c>
      <c r="K22" s="38">
        <f t="shared" si="5"/>
        <v>39.627499999999998</v>
      </c>
      <c r="L22" s="88">
        <f>$G$22/G22*(D22)</f>
        <v>55</v>
      </c>
      <c r="M22" s="89">
        <f>$H$22/H22*E22</f>
        <v>45</v>
      </c>
      <c r="N22" s="39">
        <f t="shared" si="2"/>
        <v>0</v>
      </c>
      <c r="O22" s="62">
        <f t="shared" si="4"/>
        <v>100</v>
      </c>
      <c r="P22" s="94">
        <f t="shared" si="0"/>
        <v>39.627499999999998</v>
      </c>
      <c r="Q22" s="41">
        <f t="shared" si="3"/>
        <v>0</v>
      </c>
    </row>
    <row r="23" spans="1:17" hidden="1">
      <c r="A23" s="35">
        <v>19</v>
      </c>
      <c r="B23" s="2" t="s">
        <v>68</v>
      </c>
      <c r="C23" s="7">
        <v>36.869900000000001</v>
      </c>
      <c r="D23" s="126">
        <v>55</v>
      </c>
      <c r="E23" s="126">
        <v>45</v>
      </c>
      <c r="F23" s="126">
        <v>5</v>
      </c>
      <c r="G23" s="163">
        <v>36.869999999999997</v>
      </c>
      <c r="H23" s="43">
        <v>0.21</v>
      </c>
      <c r="I23" s="37">
        <v>0</v>
      </c>
      <c r="J23" s="38">
        <f t="shared" si="1"/>
        <v>44.612699999999997</v>
      </c>
      <c r="K23" s="38">
        <f t="shared" si="5"/>
        <v>44.612699999999997</v>
      </c>
      <c r="L23" s="88">
        <f>$G$23/G23*(D23)</f>
        <v>55</v>
      </c>
      <c r="M23" s="89">
        <f>$H$23/H23*E23</f>
        <v>45</v>
      </c>
      <c r="N23" s="39">
        <f t="shared" si="2"/>
        <v>0</v>
      </c>
      <c r="O23" s="62">
        <f t="shared" si="4"/>
        <v>100</v>
      </c>
      <c r="P23" s="94">
        <f t="shared" si="0"/>
        <v>44.612699999999997</v>
      </c>
      <c r="Q23" s="41">
        <f t="shared" si="3"/>
        <v>0</v>
      </c>
    </row>
    <row r="24" spans="1:17" hidden="1">
      <c r="A24" s="35">
        <v>20</v>
      </c>
      <c r="B24" s="2" t="s">
        <v>69</v>
      </c>
      <c r="C24" s="7">
        <v>41.511800000000001</v>
      </c>
      <c r="D24" s="126">
        <v>55</v>
      </c>
      <c r="E24" s="126">
        <v>45</v>
      </c>
      <c r="F24" s="126">
        <v>5</v>
      </c>
      <c r="G24" s="163">
        <v>41.51</v>
      </c>
      <c r="H24" s="43">
        <v>0.21</v>
      </c>
      <c r="I24" s="37">
        <v>0</v>
      </c>
      <c r="J24" s="38">
        <f t="shared" si="1"/>
        <v>50.227099999999993</v>
      </c>
      <c r="K24" s="38">
        <f t="shared" si="5"/>
        <v>50.227099999999993</v>
      </c>
      <c r="L24" s="88">
        <f>$G$24/G24*(D24)</f>
        <v>55</v>
      </c>
      <c r="M24" s="89">
        <f>$H$24/H24*E24</f>
        <v>45</v>
      </c>
      <c r="N24" s="39">
        <f t="shared" si="2"/>
        <v>0</v>
      </c>
      <c r="O24" s="62">
        <f t="shared" si="4"/>
        <v>100</v>
      </c>
      <c r="P24" s="94">
        <f t="shared" si="0"/>
        <v>50.227099999999993</v>
      </c>
      <c r="Q24" s="41">
        <f t="shared" si="3"/>
        <v>0</v>
      </c>
    </row>
    <row r="25" spans="1:17" hidden="1">
      <c r="A25" s="35">
        <v>21</v>
      </c>
      <c r="B25" s="2" t="s">
        <v>70</v>
      </c>
      <c r="C25" s="7">
        <v>19.9009</v>
      </c>
      <c r="D25" s="126">
        <v>55</v>
      </c>
      <c r="E25" s="126">
        <v>45</v>
      </c>
      <c r="F25" s="126">
        <v>5</v>
      </c>
      <c r="G25" s="163">
        <v>19.899999999999999</v>
      </c>
      <c r="H25" s="43">
        <v>0.21</v>
      </c>
      <c r="I25" s="37">
        <v>0</v>
      </c>
      <c r="J25" s="38">
        <f t="shared" si="1"/>
        <v>24.078999999999997</v>
      </c>
      <c r="K25" s="38">
        <f t="shared" si="5"/>
        <v>24.078999999999997</v>
      </c>
      <c r="L25" s="88">
        <f>$G$25/G25*(D25)</f>
        <v>55</v>
      </c>
      <c r="M25" s="89">
        <f>$H$25/H25*E25</f>
        <v>45</v>
      </c>
      <c r="N25" s="39">
        <f t="shared" si="2"/>
        <v>0</v>
      </c>
      <c r="O25" s="62">
        <f t="shared" si="4"/>
        <v>100</v>
      </c>
      <c r="P25" s="94">
        <f t="shared" si="0"/>
        <v>24.078999999999997</v>
      </c>
      <c r="Q25" s="41">
        <f t="shared" si="3"/>
        <v>0</v>
      </c>
    </row>
    <row r="26" spans="1:17" hidden="1">
      <c r="A26" s="35">
        <v>22</v>
      </c>
      <c r="B26" s="2" t="s">
        <v>71</v>
      </c>
      <c r="C26" s="7">
        <v>21.8812</v>
      </c>
      <c r="D26" s="126">
        <v>55</v>
      </c>
      <c r="E26" s="126">
        <v>45</v>
      </c>
      <c r="F26" s="126">
        <v>5</v>
      </c>
      <c r="G26" s="163">
        <v>21.88</v>
      </c>
      <c r="H26" s="43">
        <v>0.21</v>
      </c>
      <c r="I26" s="37">
        <v>0</v>
      </c>
      <c r="J26" s="38">
        <f t="shared" si="1"/>
        <v>26.474799999999998</v>
      </c>
      <c r="K26" s="38">
        <f t="shared" si="5"/>
        <v>26.474799999999998</v>
      </c>
      <c r="L26" s="88">
        <f>$G$26/G26*(D26)</f>
        <v>55</v>
      </c>
      <c r="M26" s="89">
        <f>$H$26/H26*E26</f>
        <v>45</v>
      </c>
      <c r="N26" s="39">
        <f t="shared" si="2"/>
        <v>0</v>
      </c>
      <c r="O26" s="62">
        <f t="shared" si="4"/>
        <v>100</v>
      </c>
      <c r="P26" s="94">
        <f t="shared" si="0"/>
        <v>26.474799999999998</v>
      </c>
      <c r="Q26" s="41">
        <f t="shared" si="3"/>
        <v>0</v>
      </c>
    </row>
    <row r="27" spans="1:17" hidden="1">
      <c r="A27" s="35">
        <v>23</v>
      </c>
      <c r="B27" s="2" t="s">
        <v>72</v>
      </c>
      <c r="C27" s="7">
        <v>24.058700000000002</v>
      </c>
      <c r="D27" s="126">
        <v>55</v>
      </c>
      <c r="E27" s="126">
        <v>45</v>
      </c>
      <c r="F27" s="126">
        <v>5</v>
      </c>
      <c r="G27" s="163">
        <v>24.06</v>
      </c>
      <c r="H27" s="43">
        <v>0.21</v>
      </c>
      <c r="I27" s="37">
        <v>0</v>
      </c>
      <c r="J27" s="38">
        <f t="shared" si="1"/>
        <v>29.1126</v>
      </c>
      <c r="K27" s="38">
        <f t="shared" si="5"/>
        <v>29.1126</v>
      </c>
      <c r="L27" s="88">
        <f>$G$27/G27*(D27)</f>
        <v>55</v>
      </c>
      <c r="M27" s="89">
        <f>$H$27/H27*E27</f>
        <v>45</v>
      </c>
      <c r="N27" s="39">
        <f t="shared" si="2"/>
        <v>0</v>
      </c>
      <c r="O27" s="62">
        <f t="shared" si="4"/>
        <v>100</v>
      </c>
      <c r="P27" s="94">
        <f t="shared" si="0"/>
        <v>29.1126</v>
      </c>
      <c r="Q27" s="41">
        <f t="shared" si="3"/>
        <v>0</v>
      </c>
    </row>
    <row r="28" spans="1:17" hidden="1">
      <c r="A28" s="35">
        <v>24</v>
      </c>
      <c r="B28" s="2" t="s">
        <v>73</v>
      </c>
      <c r="C28" s="7">
        <v>27.087800000000001</v>
      </c>
      <c r="D28" s="126">
        <v>55</v>
      </c>
      <c r="E28" s="126">
        <v>45</v>
      </c>
      <c r="F28" s="126">
        <v>5</v>
      </c>
      <c r="G28" s="163">
        <v>27.09</v>
      </c>
      <c r="H28" s="43">
        <v>0.21</v>
      </c>
      <c r="I28" s="37">
        <v>0</v>
      </c>
      <c r="J28" s="38">
        <f t="shared" si="1"/>
        <v>32.7789</v>
      </c>
      <c r="K28" s="38">
        <f t="shared" si="5"/>
        <v>32.7789</v>
      </c>
      <c r="L28" s="88">
        <f>$G$28/G28*(D28)</f>
        <v>55</v>
      </c>
      <c r="M28" s="89">
        <f>$H$28/H28*E28</f>
        <v>45</v>
      </c>
      <c r="N28" s="39">
        <f t="shared" si="2"/>
        <v>0</v>
      </c>
      <c r="O28" s="62">
        <f t="shared" si="4"/>
        <v>100</v>
      </c>
      <c r="P28" s="94">
        <f t="shared" si="0"/>
        <v>32.7789</v>
      </c>
      <c r="Q28" s="41">
        <f t="shared" si="3"/>
        <v>0</v>
      </c>
    </row>
    <row r="29" spans="1:17" hidden="1">
      <c r="A29" s="35">
        <v>25</v>
      </c>
      <c r="B29" s="2" t="s">
        <v>74</v>
      </c>
      <c r="C29" s="7">
        <v>21.368400000000001</v>
      </c>
      <c r="D29" s="126">
        <v>55</v>
      </c>
      <c r="E29" s="126">
        <v>45</v>
      </c>
      <c r="F29" s="126">
        <v>5</v>
      </c>
      <c r="G29" s="163">
        <v>21.37</v>
      </c>
      <c r="H29" s="43">
        <v>0.21</v>
      </c>
      <c r="I29" s="37">
        <v>0</v>
      </c>
      <c r="J29" s="38">
        <f t="shared" si="1"/>
        <v>25.857700000000001</v>
      </c>
      <c r="K29" s="38">
        <f t="shared" si="5"/>
        <v>25.857700000000001</v>
      </c>
      <c r="L29" s="88">
        <f>$G$29/G29*(D29)</f>
        <v>55</v>
      </c>
      <c r="M29" s="89">
        <f>$H$29/H29*E29</f>
        <v>45</v>
      </c>
      <c r="N29" s="39">
        <f t="shared" si="2"/>
        <v>0</v>
      </c>
      <c r="O29" s="62">
        <f t="shared" si="4"/>
        <v>100</v>
      </c>
      <c r="P29" s="94">
        <f t="shared" si="0"/>
        <v>25.857700000000001</v>
      </c>
      <c r="Q29" s="41">
        <f t="shared" si="3"/>
        <v>0</v>
      </c>
    </row>
    <row r="30" spans="1:17" hidden="1">
      <c r="A30" s="35">
        <v>26</v>
      </c>
      <c r="B30" s="2" t="s">
        <v>75</v>
      </c>
      <c r="C30" s="7">
        <v>23.494800000000001</v>
      </c>
      <c r="D30" s="126">
        <v>55</v>
      </c>
      <c r="E30" s="126">
        <v>45</v>
      </c>
      <c r="F30" s="126">
        <v>5</v>
      </c>
      <c r="G30" s="163">
        <v>23.49</v>
      </c>
      <c r="H30" s="43">
        <v>0.21</v>
      </c>
      <c r="I30" s="37">
        <v>0</v>
      </c>
      <c r="J30" s="38">
        <f t="shared" si="1"/>
        <v>28.422899999999998</v>
      </c>
      <c r="K30" s="38">
        <f t="shared" si="5"/>
        <v>28.422899999999998</v>
      </c>
      <c r="L30" s="88">
        <f>$G$30/G30*(D30)</f>
        <v>55</v>
      </c>
      <c r="M30" s="89">
        <f>$H$30/H30*E30</f>
        <v>45</v>
      </c>
      <c r="N30" s="39">
        <f t="shared" si="2"/>
        <v>0</v>
      </c>
      <c r="O30" s="62">
        <f t="shared" si="4"/>
        <v>100</v>
      </c>
      <c r="P30" s="94">
        <f t="shared" si="0"/>
        <v>28.422899999999998</v>
      </c>
      <c r="Q30" s="41">
        <f t="shared" si="3"/>
        <v>0</v>
      </c>
    </row>
    <row r="31" spans="1:17" ht="15.75" hidden="1" thickBot="1">
      <c r="A31" s="44">
        <v>27</v>
      </c>
      <c r="B31" s="10" t="s">
        <v>76</v>
      </c>
      <c r="C31" s="11">
        <v>25.227399999999999</v>
      </c>
      <c r="D31" s="127">
        <v>55</v>
      </c>
      <c r="E31" s="127">
        <v>45</v>
      </c>
      <c r="F31" s="126">
        <v>5</v>
      </c>
      <c r="G31" s="164">
        <v>25.23</v>
      </c>
      <c r="H31" s="46">
        <v>0.21</v>
      </c>
      <c r="I31" s="37">
        <v>0</v>
      </c>
      <c r="J31" s="38">
        <f t="shared" si="1"/>
        <v>30.528300000000002</v>
      </c>
      <c r="K31" s="38">
        <f t="shared" si="5"/>
        <v>30.528300000000002</v>
      </c>
      <c r="L31" s="88">
        <f>$G$31/G31*(D31)</f>
        <v>55</v>
      </c>
      <c r="M31" s="89">
        <f>$H$31/H31*E31</f>
        <v>45</v>
      </c>
      <c r="N31" s="39">
        <f t="shared" si="2"/>
        <v>0</v>
      </c>
      <c r="O31" s="62">
        <f t="shared" si="4"/>
        <v>100</v>
      </c>
      <c r="P31" s="95">
        <f t="shared" si="0"/>
        <v>30.528300000000002</v>
      </c>
      <c r="Q31" s="41">
        <f t="shared" si="3"/>
        <v>0</v>
      </c>
    </row>
    <row r="32" spans="1:17" ht="15.75" hidden="1" customHeight="1" thickBot="1">
      <c r="A32" s="265" t="s">
        <v>77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121"/>
      <c r="O32" s="64">
        <f>SUM(O5:O31)</f>
        <v>2724.9383729086294</v>
      </c>
      <c r="P32" s="48"/>
    </row>
    <row r="33" spans="1:17" hidden="1"/>
    <row r="34" spans="1:17" ht="15.75" hidden="1" thickBot="1"/>
    <row r="35" spans="1:17" ht="15.75" hidden="1">
      <c r="A35" s="26" t="s">
        <v>31</v>
      </c>
      <c r="B35" s="27" t="s">
        <v>1</v>
      </c>
      <c r="C35" s="50"/>
      <c r="D35" s="123"/>
      <c r="E35" s="123"/>
      <c r="F35" s="123"/>
      <c r="G35" s="161"/>
      <c r="H35" s="29"/>
      <c r="I35" s="29"/>
      <c r="J35" s="28"/>
      <c r="K35" s="161"/>
      <c r="L35" s="30"/>
      <c r="M35" s="31"/>
      <c r="N35" s="31"/>
      <c r="O35" s="60"/>
      <c r="P35" s="32"/>
    </row>
    <row r="36" spans="1:17" ht="78.75" hidden="1">
      <c r="A36" s="12" t="s">
        <v>34</v>
      </c>
      <c r="B36" s="1" t="s">
        <v>35</v>
      </c>
      <c r="C36" s="6" t="s">
        <v>36</v>
      </c>
      <c r="D36" s="125" t="s">
        <v>37</v>
      </c>
      <c r="E36" s="125" t="s">
        <v>38</v>
      </c>
      <c r="F36" s="125" t="s">
        <v>39</v>
      </c>
      <c r="G36" s="162" t="s">
        <v>40</v>
      </c>
      <c r="H36" s="5" t="s">
        <v>41</v>
      </c>
      <c r="I36" s="5" t="s">
        <v>42</v>
      </c>
      <c r="J36" s="6" t="s">
        <v>43</v>
      </c>
      <c r="K36" s="162" t="s">
        <v>44</v>
      </c>
      <c r="L36" s="33" t="s">
        <v>45</v>
      </c>
      <c r="M36" s="33" t="s">
        <v>46</v>
      </c>
      <c r="N36" s="33" t="s">
        <v>47</v>
      </c>
      <c r="O36" s="61" t="s">
        <v>48</v>
      </c>
      <c r="P36" s="91" t="s">
        <v>49</v>
      </c>
    </row>
    <row r="37" spans="1:17" hidden="1">
      <c r="A37" s="35">
        <v>1</v>
      </c>
      <c r="B37" s="2" t="s">
        <v>50</v>
      </c>
      <c r="C37" s="7">
        <v>29.0853</v>
      </c>
      <c r="D37" s="126">
        <v>55</v>
      </c>
      <c r="E37" s="126">
        <v>45</v>
      </c>
      <c r="F37" s="126">
        <v>5</v>
      </c>
      <c r="G37" s="163">
        <v>29.09</v>
      </c>
      <c r="H37" s="37">
        <v>0.34</v>
      </c>
      <c r="I37" s="37">
        <v>0</v>
      </c>
      <c r="J37" s="38">
        <f t="shared" ref="J37:J63" si="6">G37+(G37*H37)</f>
        <v>38.980600000000003</v>
      </c>
      <c r="K37" s="38">
        <f t="shared" ref="K37:K63" si="7">J37-(J37*I37)</f>
        <v>38.980600000000003</v>
      </c>
      <c r="L37" s="88">
        <f>$G$5/G37*(D37)</f>
        <v>55</v>
      </c>
      <c r="M37" s="89">
        <f>$H$5/H37*E37</f>
        <v>27.794117647058819</v>
      </c>
      <c r="N37" s="39">
        <f>I37/$I$293*(F37)</f>
        <v>0</v>
      </c>
      <c r="O37" s="62">
        <f t="shared" ref="O37:O63" si="8">L37+M37+N37</f>
        <v>82.794117647058812</v>
      </c>
      <c r="P37" s="94">
        <f t="shared" ref="P37:P63" si="9">G37+(G37*H37)</f>
        <v>38.980600000000003</v>
      </c>
      <c r="Q37" s="41">
        <f t="shared" ref="Q37:Q63" si="10">J37-P37</f>
        <v>0</v>
      </c>
    </row>
    <row r="38" spans="1:17" hidden="1">
      <c r="A38" s="35">
        <v>2</v>
      </c>
      <c r="B38" s="2" t="s">
        <v>51</v>
      </c>
      <c r="C38" s="7">
        <v>36.869900000000001</v>
      </c>
      <c r="D38" s="126">
        <v>55</v>
      </c>
      <c r="E38" s="126">
        <v>45</v>
      </c>
      <c r="F38" s="126">
        <v>5</v>
      </c>
      <c r="G38" s="163">
        <v>36.869900000000001</v>
      </c>
      <c r="H38" s="37">
        <v>0.34</v>
      </c>
      <c r="I38" s="37">
        <v>0</v>
      </c>
      <c r="J38" s="38">
        <f t="shared" si="6"/>
        <v>49.405666000000004</v>
      </c>
      <c r="K38" s="38">
        <f t="shared" si="7"/>
        <v>49.405666000000004</v>
      </c>
      <c r="L38" s="88">
        <f>$G$6/G38*(D38)</f>
        <v>55.000149173173774</v>
      </c>
      <c r="M38" s="89">
        <f>$H$6/H38*E38</f>
        <v>27.794117647058819</v>
      </c>
      <c r="N38" s="39">
        <f t="shared" ref="N38:N63" si="11">I38/$I$293*(F38)</f>
        <v>0</v>
      </c>
      <c r="O38" s="62">
        <f t="shared" si="8"/>
        <v>82.794266820232593</v>
      </c>
      <c r="P38" s="94">
        <f t="shared" si="9"/>
        <v>49.405666000000004</v>
      </c>
      <c r="Q38" s="41">
        <f t="shared" si="10"/>
        <v>0</v>
      </c>
    </row>
    <row r="39" spans="1:17" hidden="1">
      <c r="A39" s="35">
        <v>3</v>
      </c>
      <c r="B39" s="2" t="s">
        <v>52</v>
      </c>
      <c r="C39" s="7">
        <v>17.821000000000002</v>
      </c>
      <c r="D39" s="126">
        <v>55</v>
      </c>
      <c r="E39" s="126">
        <v>45</v>
      </c>
      <c r="F39" s="126">
        <v>5</v>
      </c>
      <c r="G39" s="163">
        <v>17.821000000000002</v>
      </c>
      <c r="H39" s="37">
        <v>0.34</v>
      </c>
      <c r="I39" s="37">
        <v>0</v>
      </c>
      <c r="J39" s="38">
        <f t="shared" si="6"/>
        <v>23.880140000000004</v>
      </c>
      <c r="K39" s="38">
        <f t="shared" si="7"/>
        <v>23.880140000000004</v>
      </c>
      <c r="L39" s="88">
        <f>$G$39/G39*(D39)</f>
        <v>55</v>
      </c>
      <c r="M39" s="89">
        <f>$H$359/H39*E39</f>
        <v>39.705882352941167</v>
      </c>
      <c r="N39" s="39">
        <f t="shared" si="11"/>
        <v>0</v>
      </c>
      <c r="O39" s="62">
        <f t="shared" si="8"/>
        <v>94.70588235294116</v>
      </c>
      <c r="P39" s="94">
        <f t="shared" si="9"/>
        <v>23.880140000000004</v>
      </c>
      <c r="Q39" s="41">
        <f t="shared" si="10"/>
        <v>0</v>
      </c>
    </row>
    <row r="40" spans="1:17" hidden="1">
      <c r="A40" s="35">
        <v>4</v>
      </c>
      <c r="B40" s="2" t="s">
        <v>53</v>
      </c>
      <c r="C40" s="7">
        <v>18.558900000000001</v>
      </c>
      <c r="D40" s="126">
        <v>55</v>
      </c>
      <c r="E40" s="126">
        <v>45</v>
      </c>
      <c r="F40" s="126">
        <v>5</v>
      </c>
      <c r="G40" s="163">
        <v>18.558900000000001</v>
      </c>
      <c r="H40" s="37">
        <v>0.34</v>
      </c>
      <c r="I40" s="37">
        <v>0</v>
      </c>
      <c r="J40" s="38">
        <f t="shared" si="6"/>
        <v>24.868926000000002</v>
      </c>
      <c r="K40" s="38">
        <f t="shared" si="7"/>
        <v>24.868926000000002</v>
      </c>
      <c r="L40" s="88">
        <f>$G$40/G40*(D40)</f>
        <v>55</v>
      </c>
      <c r="M40" s="89">
        <f>$H$360/H40*E40</f>
        <v>39.705882352941167</v>
      </c>
      <c r="N40" s="39">
        <f t="shared" si="11"/>
        <v>0</v>
      </c>
      <c r="O40" s="62">
        <f t="shared" si="8"/>
        <v>94.70588235294116</v>
      </c>
      <c r="P40" s="94">
        <f t="shared" si="9"/>
        <v>24.868926000000002</v>
      </c>
      <c r="Q40" s="41">
        <f t="shared" si="10"/>
        <v>0</v>
      </c>
    </row>
    <row r="41" spans="1:17" hidden="1">
      <c r="A41" s="35">
        <v>5</v>
      </c>
      <c r="B41" s="2" t="s">
        <v>54</v>
      </c>
      <c r="C41" s="7">
        <v>20.4057</v>
      </c>
      <c r="D41" s="126">
        <v>55</v>
      </c>
      <c r="E41" s="126">
        <v>45</v>
      </c>
      <c r="F41" s="126">
        <v>5</v>
      </c>
      <c r="G41" s="163">
        <v>20.41</v>
      </c>
      <c r="H41" s="37">
        <v>0.34</v>
      </c>
      <c r="I41" s="37">
        <v>0</v>
      </c>
      <c r="J41" s="38">
        <f t="shared" si="6"/>
        <v>27.349400000000003</v>
      </c>
      <c r="K41" s="38">
        <f t="shared" si="7"/>
        <v>27.349400000000003</v>
      </c>
      <c r="L41" s="88">
        <f>$G$41/G41*(D41)</f>
        <v>55</v>
      </c>
      <c r="M41" s="89">
        <f>$H$9/H41*E41</f>
        <v>27.794117647058819</v>
      </c>
      <c r="N41" s="39">
        <f t="shared" si="11"/>
        <v>0</v>
      </c>
      <c r="O41" s="62">
        <f t="shared" si="8"/>
        <v>82.794117647058812</v>
      </c>
      <c r="P41" s="94">
        <f t="shared" si="9"/>
        <v>27.349400000000003</v>
      </c>
      <c r="Q41" s="41">
        <f t="shared" si="10"/>
        <v>0</v>
      </c>
    </row>
    <row r="42" spans="1:17" hidden="1">
      <c r="A42" s="35">
        <v>6</v>
      </c>
      <c r="B42" s="2" t="s">
        <v>55</v>
      </c>
      <c r="C42" s="7">
        <v>23.934899999999999</v>
      </c>
      <c r="D42" s="126">
        <v>55</v>
      </c>
      <c r="E42" s="126">
        <v>45</v>
      </c>
      <c r="F42" s="126">
        <v>5</v>
      </c>
      <c r="G42" s="163">
        <v>23.93</v>
      </c>
      <c r="H42" s="37">
        <v>0.34</v>
      </c>
      <c r="I42" s="37">
        <v>0</v>
      </c>
      <c r="J42" s="38">
        <f t="shared" si="6"/>
        <v>32.066200000000002</v>
      </c>
      <c r="K42" s="38">
        <f t="shared" si="7"/>
        <v>32.066200000000002</v>
      </c>
      <c r="L42" s="88">
        <f>$G$42/G42*(D42)</f>
        <v>55</v>
      </c>
      <c r="M42" s="89">
        <f>$H$10/H42*E42</f>
        <v>27.794117647058819</v>
      </c>
      <c r="N42" s="39">
        <f t="shared" si="11"/>
        <v>0</v>
      </c>
      <c r="O42" s="62">
        <f t="shared" si="8"/>
        <v>82.794117647058812</v>
      </c>
      <c r="P42" s="94">
        <f t="shared" si="9"/>
        <v>32.066200000000002</v>
      </c>
      <c r="Q42" s="41">
        <f t="shared" si="10"/>
        <v>0</v>
      </c>
    </row>
    <row r="43" spans="1:17" hidden="1">
      <c r="A43" s="35">
        <v>7</v>
      </c>
      <c r="B43" s="2" t="s">
        <v>56</v>
      </c>
      <c r="C43" s="7">
        <v>29.0853</v>
      </c>
      <c r="D43" s="126">
        <v>55</v>
      </c>
      <c r="E43" s="126">
        <v>45</v>
      </c>
      <c r="F43" s="126">
        <v>5</v>
      </c>
      <c r="G43" s="163">
        <v>29.09</v>
      </c>
      <c r="H43" s="37">
        <v>0.34</v>
      </c>
      <c r="I43" s="37">
        <v>0</v>
      </c>
      <c r="J43" s="38">
        <f t="shared" si="6"/>
        <v>38.980600000000003</v>
      </c>
      <c r="K43" s="38">
        <f t="shared" si="7"/>
        <v>38.980600000000003</v>
      </c>
      <c r="L43" s="88">
        <f>$G$11/G43*(D43)</f>
        <v>55</v>
      </c>
      <c r="M43" s="89">
        <f>$H$11/H43*E43</f>
        <v>27.794117647058819</v>
      </c>
      <c r="N43" s="39">
        <f t="shared" si="11"/>
        <v>0</v>
      </c>
      <c r="O43" s="62">
        <f t="shared" si="8"/>
        <v>82.794117647058812</v>
      </c>
      <c r="P43" s="94">
        <f t="shared" si="9"/>
        <v>38.980600000000003</v>
      </c>
      <c r="Q43" s="41">
        <f t="shared" si="10"/>
        <v>0</v>
      </c>
    </row>
    <row r="44" spans="1:17" hidden="1">
      <c r="A44" s="35">
        <v>8</v>
      </c>
      <c r="B44" s="2" t="s">
        <v>57</v>
      </c>
      <c r="C44" s="7">
        <v>30.498100000000001</v>
      </c>
      <c r="D44" s="126">
        <v>55</v>
      </c>
      <c r="E44" s="126">
        <v>45</v>
      </c>
      <c r="F44" s="126">
        <v>5</v>
      </c>
      <c r="G44" s="163">
        <v>30.498100000000001</v>
      </c>
      <c r="H44" s="43">
        <v>0.34</v>
      </c>
      <c r="I44" s="37">
        <v>0</v>
      </c>
      <c r="J44" s="38">
        <f t="shared" si="6"/>
        <v>40.867454000000002</v>
      </c>
      <c r="K44" s="38">
        <f t="shared" si="7"/>
        <v>40.867454000000002</v>
      </c>
      <c r="L44" s="88">
        <f>$G$44/G44*(D44)</f>
        <v>55</v>
      </c>
      <c r="M44" s="89">
        <f>$H$12/H44*E44</f>
        <v>27.794117647058819</v>
      </c>
      <c r="N44" s="39">
        <f t="shared" si="11"/>
        <v>0</v>
      </c>
      <c r="O44" s="62">
        <f t="shared" si="8"/>
        <v>82.794117647058812</v>
      </c>
      <c r="P44" s="94">
        <f t="shared" si="9"/>
        <v>40.867454000000002</v>
      </c>
      <c r="Q44" s="41">
        <f t="shared" si="10"/>
        <v>0</v>
      </c>
    </row>
    <row r="45" spans="1:17" hidden="1">
      <c r="A45" s="35">
        <v>9</v>
      </c>
      <c r="B45" s="2" t="s">
        <v>58</v>
      </c>
      <c r="C45" s="7">
        <v>33.809100000000001</v>
      </c>
      <c r="D45" s="126">
        <v>55</v>
      </c>
      <c r="E45" s="126">
        <v>45</v>
      </c>
      <c r="F45" s="126">
        <v>5</v>
      </c>
      <c r="G45" s="163">
        <v>33.809100000000001</v>
      </c>
      <c r="H45" s="43">
        <v>0.34</v>
      </c>
      <c r="I45" s="37">
        <v>0</v>
      </c>
      <c r="J45" s="38">
        <f t="shared" si="6"/>
        <v>45.304194000000003</v>
      </c>
      <c r="K45" s="38">
        <f t="shared" si="7"/>
        <v>45.304194000000003</v>
      </c>
      <c r="L45" s="88">
        <f>$G$45/G45*(D45)</f>
        <v>55</v>
      </c>
      <c r="M45" s="89">
        <f>$H$13/H45*E45</f>
        <v>27.794117647058819</v>
      </c>
      <c r="N45" s="39">
        <f t="shared" si="11"/>
        <v>0</v>
      </c>
      <c r="O45" s="62">
        <f t="shared" si="8"/>
        <v>82.794117647058812</v>
      </c>
      <c r="P45" s="94">
        <f t="shared" si="9"/>
        <v>45.304194000000003</v>
      </c>
      <c r="Q45" s="41">
        <f t="shared" si="10"/>
        <v>0</v>
      </c>
    </row>
    <row r="46" spans="1:17" hidden="1">
      <c r="A46" s="35">
        <v>10</v>
      </c>
      <c r="B46" s="2" t="s">
        <v>59</v>
      </c>
      <c r="C46" s="7">
        <v>35.161900000000003</v>
      </c>
      <c r="D46" s="126">
        <v>55</v>
      </c>
      <c r="E46" s="126">
        <v>45</v>
      </c>
      <c r="F46" s="126">
        <v>5</v>
      </c>
      <c r="G46" s="163">
        <v>35.161900000000003</v>
      </c>
      <c r="H46" s="43">
        <v>0.34</v>
      </c>
      <c r="I46" s="37">
        <v>0</v>
      </c>
      <c r="J46" s="38">
        <f t="shared" si="6"/>
        <v>47.116946000000006</v>
      </c>
      <c r="K46" s="38">
        <f t="shared" si="7"/>
        <v>47.116946000000006</v>
      </c>
      <c r="L46" s="88">
        <f>$G$46/G46*(D46)</f>
        <v>55</v>
      </c>
      <c r="M46" s="89">
        <f>$H$14/H46*E46</f>
        <v>27.794117647058819</v>
      </c>
      <c r="N46" s="39">
        <f t="shared" si="11"/>
        <v>0</v>
      </c>
      <c r="O46" s="62">
        <f t="shared" si="8"/>
        <v>82.794117647058812</v>
      </c>
      <c r="P46" s="94">
        <f t="shared" si="9"/>
        <v>47.116946000000006</v>
      </c>
      <c r="Q46" s="41">
        <f t="shared" si="10"/>
        <v>0</v>
      </c>
    </row>
    <row r="47" spans="1:17" hidden="1">
      <c r="A47" s="35">
        <v>11</v>
      </c>
      <c r="B47" s="2" t="s">
        <v>60</v>
      </c>
      <c r="C47" s="7">
        <v>39.588799999999999</v>
      </c>
      <c r="D47" s="126">
        <v>55</v>
      </c>
      <c r="E47" s="126">
        <v>45</v>
      </c>
      <c r="F47" s="126">
        <v>5</v>
      </c>
      <c r="G47" s="163">
        <v>39.588799999999999</v>
      </c>
      <c r="H47" s="43">
        <v>0.34</v>
      </c>
      <c r="I47" s="37">
        <v>0</v>
      </c>
      <c r="J47" s="38">
        <f t="shared" si="6"/>
        <v>53.048991999999998</v>
      </c>
      <c r="K47" s="38">
        <f t="shared" si="7"/>
        <v>53.048991999999998</v>
      </c>
      <c r="L47" s="88">
        <f>$G$15/G47*(D47)</f>
        <v>55.001667138180501</v>
      </c>
      <c r="M47" s="89">
        <f>$H$15/H47*E47</f>
        <v>27.794117647058819</v>
      </c>
      <c r="N47" s="39">
        <f t="shared" si="11"/>
        <v>0</v>
      </c>
      <c r="O47" s="62">
        <f t="shared" si="8"/>
        <v>82.79578478523932</v>
      </c>
      <c r="P47" s="94">
        <f t="shared" si="9"/>
        <v>53.048991999999998</v>
      </c>
      <c r="Q47" s="41">
        <f t="shared" si="10"/>
        <v>0</v>
      </c>
    </row>
    <row r="48" spans="1:17" hidden="1">
      <c r="A48" s="35">
        <v>12</v>
      </c>
      <c r="B48" s="2" t="s">
        <v>61</v>
      </c>
      <c r="C48" s="7">
        <v>19.9009</v>
      </c>
      <c r="D48" s="126">
        <v>55</v>
      </c>
      <c r="E48" s="126">
        <v>45</v>
      </c>
      <c r="F48" s="126">
        <v>5</v>
      </c>
      <c r="G48" s="163">
        <v>19.9009</v>
      </c>
      <c r="H48" s="43">
        <v>0.34</v>
      </c>
      <c r="I48" s="37">
        <v>0</v>
      </c>
      <c r="J48" s="38">
        <f t="shared" si="6"/>
        <v>26.667206</v>
      </c>
      <c r="K48" s="38">
        <f t="shared" si="7"/>
        <v>26.667206</v>
      </c>
      <c r="L48" s="88">
        <f>$G$16/G48*(D48)</f>
        <v>54.99751267530614</v>
      </c>
      <c r="M48" s="89">
        <f>$H$368/H48*E48</f>
        <v>39.705882352941167</v>
      </c>
      <c r="N48" s="39">
        <f t="shared" si="11"/>
        <v>0</v>
      </c>
      <c r="O48" s="62">
        <f t="shared" si="8"/>
        <v>94.703395028247314</v>
      </c>
      <c r="P48" s="94">
        <f t="shared" si="9"/>
        <v>26.667206</v>
      </c>
      <c r="Q48" s="41">
        <f t="shared" si="10"/>
        <v>0</v>
      </c>
    </row>
    <row r="49" spans="1:17" hidden="1">
      <c r="A49" s="35">
        <v>13</v>
      </c>
      <c r="B49" s="2" t="s">
        <v>62</v>
      </c>
      <c r="C49" s="7">
        <v>21.8812</v>
      </c>
      <c r="D49" s="126">
        <v>55</v>
      </c>
      <c r="E49" s="126">
        <v>45</v>
      </c>
      <c r="F49" s="126">
        <v>5</v>
      </c>
      <c r="G49" s="163">
        <v>21.8812</v>
      </c>
      <c r="H49" s="43">
        <v>0.34</v>
      </c>
      <c r="I49" s="37">
        <v>0</v>
      </c>
      <c r="J49" s="38">
        <f t="shared" si="6"/>
        <v>29.320808</v>
      </c>
      <c r="K49" s="38">
        <f t="shared" si="7"/>
        <v>29.320808</v>
      </c>
      <c r="L49" s="88">
        <f>$G$17/G49*(D49)</f>
        <v>54.996983712045036</v>
      </c>
      <c r="M49" s="89">
        <f>$H$17/H49*E49</f>
        <v>27.794117647058819</v>
      </c>
      <c r="N49" s="39">
        <f t="shared" si="11"/>
        <v>0</v>
      </c>
      <c r="O49" s="62">
        <f t="shared" si="8"/>
        <v>82.791101359103862</v>
      </c>
      <c r="P49" s="94">
        <f t="shared" si="9"/>
        <v>29.320808</v>
      </c>
      <c r="Q49" s="41">
        <f t="shared" si="10"/>
        <v>0</v>
      </c>
    </row>
    <row r="50" spans="1:17" hidden="1">
      <c r="A50" s="35">
        <v>14</v>
      </c>
      <c r="B50" s="2" t="s">
        <v>63</v>
      </c>
      <c r="C50" s="7">
        <v>24.058700000000002</v>
      </c>
      <c r="D50" s="126">
        <v>55</v>
      </c>
      <c r="E50" s="126">
        <v>45</v>
      </c>
      <c r="F50" s="126">
        <v>5</v>
      </c>
      <c r="G50" s="163">
        <v>24.058700000000002</v>
      </c>
      <c r="H50" s="43">
        <v>0.34</v>
      </c>
      <c r="I50" s="37">
        <v>0</v>
      </c>
      <c r="J50" s="38">
        <f t="shared" si="6"/>
        <v>32.238658000000001</v>
      </c>
      <c r="K50" s="38">
        <f t="shared" si="7"/>
        <v>32.238658000000001</v>
      </c>
      <c r="L50" s="88">
        <f>$G$18/G50*(D50)</f>
        <v>55.002971897899712</v>
      </c>
      <c r="M50" s="89">
        <f>$H$18/H50*E50</f>
        <v>27.794117647058819</v>
      </c>
      <c r="N50" s="39">
        <f t="shared" si="11"/>
        <v>0</v>
      </c>
      <c r="O50" s="62">
        <f t="shared" si="8"/>
        <v>82.797089544958538</v>
      </c>
      <c r="P50" s="94">
        <f t="shared" si="9"/>
        <v>32.238658000000001</v>
      </c>
      <c r="Q50" s="41">
        <f t="shared" si="10"/>
        <v>0</v>
      </c>
    </row>
    <row r="51" spans="1:17" hidden="1">
      <c r="A51" s="35">
        <v>15</v>
      </c>
      <c r="B51" s="2" t="s">
        <v>64</v>
      </c>
      <c r="C51" s="7">
        <v>24.636099999999999</v>
      </c>
      <c r="D51" s="126">
        <v>55</v>
      </c>
      <c r="E51" s="126">
        <v>45</v>
      </c>
      <c r="F51" s="126">
        <v>5</v>
      </c>
      <c r="G51" s="163">
        <v>24.64</v>
      </c>
      <c r="H51" s="43">
        <v>0.34</v>
      </c>
      <c r="I51" s="37">
        <v>0</v>
      </c>
      <c r="J51" s="38">
        <f t="shared" si="6"/>
        <v>33.017600000000002</v>
      </c>
      <c r="K51" s="38">
        <f t="shared" si="7"/>
        <v>33.017600000000002</v>
      </c>
      <c r="L51" s="88">
        <f>$G$51/G51*(D51)</f>
        <v>55</v>
      </c>
      <c r="M51" s="89">
        <f>$H$19/H51*E51</f>
        <v>27.794117647058819</v>
      </c>
      <c r="N51" s="39">
        <f t="shared" si="11"/>
        <v>0</v>
      </c>
      <c r="O51" s="62">
        <f t="shared" si="8"/>
        <v>82.794117647058812</v>
      </c>
      <c r="P51" s="94">
        <f t="shared" si="9"/>
        <v>33.017600000000002</v>
      </c>
      <c r="Q51" s="41">
        <f t="shared" si="10"/>
        <v>0</v>
      </c>
    </row>
    <row r="52" spans="1:17" hidden="1">
      <c r="A52" s="35">
        <v>16</v>
      </c>
      <c r="B52" s="2" t="s">
        <v>65</v>
      </c>
      <c r="C52" s="7">
        <v>36.005800000000001</v>
      </c>
      <c r="D52" s="126">
        <v>55</v>
      </c>
      <c r="E52" s="126">
        <v>45</v>
      </c>
      <c r="F52" s="126">
        <v>5</v>
      </c>
      <c r="G52" s="163">
        <v>36.01</v>
      </c>
      <c r="H52" s="43">
        <v>0.34</v>
      </c>
      <c r="I52" s="37">
        <v>0</v>
      </c>
      <c r="J52" s="38">
        <f t="shared" si="6"/>
        <v>48.253399999999999</v>
      </c>
      <c r="K52" s="38">
        <f t="shared" si="7"/>
        <v>48.253399999999999</v>
      </c>
      <c r="L52" s="88">
        <f>$G$20/G52*(D52)</f>
        <v>55</v>
      </c>
      <c r="M52" s="89">
        <f>$H$20/H52*E52</f>
        <v>27.794117647058819</v>
      </c>
      <c r="N52" s="39">
        <f t="shared" si="11"/>
        <v>0</v>
      </c>
      <c r="O52" s="62">
        <f t="shared" si="8"/>
        <v>82.794117647058812</v>
      </c>
      <c r="P52" s="94">
        <f t="shared" si="9"/>
        <v>48.253399999999999</v>
      </c>
      <c r="Q52" s="41">
        <f t="shared" si="10"/>
        <v>0</v>
      </c>
    </row>
    <row r="53" spans="1:17" hidden="1">
      <c r="A53" s="35">
        <v>17</v>
      </c>
      <c r="B53" s="2" t="s">
        <v>66</v>
      </c>
      <c r="C53" s="7">
        <v>31.2301</v>
      </c>
      <c r="D53" s="126">
        <v>55</v>
      </c>
      <c r="E53" s="126">
        <v>45</v>
      </c>
      <c r="F53" s="126">
        <v>5</v>
      </c>
      <c r="G53" s="163">
        <v>31.2301</v>
      </c>
      <c r="H53" s="43">
        <v>0.34</v>
      </c>
      <c r="I53" s="37">
        <v>0</v>
      </c>
      <c r="J53" s="38">
        <f t="shared" si="6"/>
        <v>41.848334000000001</v>
      </c>
      <c r="K53" s="38">
        <f t="shared" si="7"/>
        <v>41.848334000000001</v>
      </c>
      <c r="L53" s="88">
        <f>$G$21/G53*(D53)</f>
        <v>54.999823887851782</v>
      </c>
      <c r="M53" s="89">
        <f>$H$21/H53*E53</f>
        <v>27.794117647058819</v>
      </c>
      <c r="N53" s="39">
        <f t="shared" si="11"/>
        <v>0</v>
      </c>
      <c r="O53" s="62">
        <f t="shared" si="8"/>
        <v>82.793941534910601</v>
      </c>
      <c r="P53" s="94">
        <f t="shared" si="9"/>
        <v>41.848334000000001</v>
      </c>
      <c r="Q53" s="41">
        <f t="shared" si="10"/>
        <v>0</v>
      </c>
    </row>
    <row r="54" spans="1:17" hidden="1">
      <c r="A54" s="35">
        <v>18</v>
      </c>
      <c r="B54" s="2" t="s">
        <v>67</v>
      </c>
      <c r="C54" s="7">
        <v>32.747100000000003</v>
      </c>
      <c r="D54" s="126">
        <v>55</v>
      </c>
      <c r="E54" s="126">
        <v>45</v>
      </c>
      <c r="F54" s="126">
        <v>5</v>
      </c>
      <c r="G54" s="163">
        <v>32.747100000000003</v>
      </c>
      <c r="H54" s="43">
        <v>0.34</v>
      </c>
      <c r="I54" s="37">
        <v>0</v>
      </c>
      <c r="J54" s="38">
        <f t="shared" si="6"/>
        <v>43.881114000000004</v>
      </c>
      <c r="K54" s="38">
        <f t="shared" si="7"/>
        <v>43.881114000000004</v>
      </c>
      <c r="L54" s="88">
        <f>$G$22/G54*(D54)</f>
        <v>55.004870660302736</v>
      </c>
      <c r="M54" s="89">
        <f>$H$22/H54*E54</f>
        <v>27.794117647058819</v>
      </c>
      <c r="N54" s="39">
        <f t="shared" si="11"/>
        <v>0</v>
      </c>
      <c r="O54" s="62">
        <f t="shared" si="8"/>
        <v>82.798988307361554</v>
      </c>
      <c r="P54" s="94">
        <f t="shared" si="9"/>
        <v>43.881114000000004</v>
      </c>
      <c r="Q54" s="41">
        <f t="shared" si="10"/>
        <v>0</v>
      </c>
    </row>
    <row r="55" spans="1:17" hidden="1">
      <c r="A55" s="35">
        <v>19</v>
      </c>
      <c r="B55" s="2" t="s">
        <v>68</v>
      </c>
      <c r="C55" s="7">
        <v>36.869900000000001</v>
      </c>
      <c r="D55" s="126">
        <v>55</v>
      </c>
      <c r="E55" s="126">
        <v>45</v>
      </c>
      <c r="F55" s="126">
        <v>5</v>
      </c>
      <c r="G55" s="163">
        <v>36.869900000000001</v>
      </c>
      <c r="H55" s="43">
        <v>0.34</v>
      </c>
      <c r="I55" s="37">
        <v>0</v>
      </c>
      <c r="J55" s="38">
        <f t="shared" si="6"/>
        <v>49.405666000000004</v>
      </c>
      <c r="K55" s="38">
        <f t="shared" si="7"/>
        <v>49.405666000000004</v>
      </c>
      <c r="L55" s="88">
        <f>$G$23/G55*(D55)</f>
        <v>55.000149173173774</v>
      </c>
      <c r="M55" s="89">
        <f>$H$23/H55*E55</f>
        <v>27.794117647058819</v>
      </c>
      <c r="N55" s="39">
        <f t="shared" si="11"/>
        <v>0</v>
      </c>
      <c r="O55" s="62">
        <f t="shared" si="8"/>
        <v>82.794266820232593</v>
      </c>
      <c r="P55" s="94">
        <f t="shared" si="9"/>
        <v>49.405666000000004</v>
      </c>
      <c r="Q55" s="41">
        <f t="shared" si="10"/>
        <v>0</v>
      </c>
    </row>
    <row r="56" spans="1:17" hidden="1">
      <c r="A56" s="35">
        <v>20</v>
      </c>
      <c r="B56" s="2" t="s">
        <v>69</v>
      </c>
      <c r="C56" s="7">
        <v>41.511800000000001</v>
      </c>
      <c r="D56" s="126">
        <v>55</v>
      </c>
      <c r="E56" s="126">
        <v>45</v>
      </c>
      <c r="F56" s="126">
        <v>5</v>
      </c>
      <c r="G56" s="163">
        <v>41.511800000000001</v>
      </c>
      <c r="H56" s="43">
        <v>0.34</v>
      </c>
      <c r="I56" s="37">
        <v>0</v>
      </c>
      <c r="J56" s="38">
        <f t="shared" si="6"/>
        <v>55.625812000000003</v>
      </c>
      <c r="K56" s="38">
        <f t="shared" si="7"/>
        <v>55.625812000000003</v>
      </c>
      <c r="L56" s="88">
        <f>$G$24/G56*(D56)</f>
        <v>54.997615135937245</v>
      </c>
      <c r="M56" s="89">
        <f>$H$24/H56*E56</f>
        <v>27.794117647058819</v>
      </c>
      <c r="N56" s="39">
        <f t="shared" si="11"/>
        <v>0</v>
      </c>
      <c r="O56" s="62">
        <f t="shared" si="8"/>
        <v>82.791732782996064</v>
      </c>
      <c r="P56" s="94">
        <f t="shared" si="9"/>
        <v>55.625812000000003</v>
      </c>
      <c r="Q56" s="41">
        <f t="shared" si="10"/>
        <v>0</v>
      </c>
    </row>
    <row r="57" spans="1:17" hidden="1">
      <c r="A57" s="35">
        <v>21</v>
      </c>
      <c r="B57" s="2" t="s">
        <v>70</v>
      </c>
      <c r="C57" s="7">
        <v>19.9009</v>
      </c>
      <c r="D57" s="126">
        <v>55</v>
      </c>
      <c r="E57" s="126">
        <v>45</v>
      </c>
      <c r="F57" s="126">
        <v>5</v>
      </c>
      <c r="G57" s="163">
        <v>19.9009</v>
      </c>
      <c r="H57" s="43">
        <v>0.34</v>
      </c>
      <c r="I57" s="37">
        <v>0</v>
      </c>
      <c r="J57" s="38">
        <f t="shared" si="6"/>
        <v>26.667206</v>
      </c>
      <c r="K57" s="38">
        <f t="shared" si="7"/>
        <v>26.667206</v>
      </c>
      <c r="L57" s="88">
        <f>$G$25/G57*(D57)</f>
        <v>54.99751267530614</v>
      </c>
      <c r="M57" s="89">
        <f>$H$25/H57*E57</f>
        <v>27.794117647058819</v>
      </c>
      <c r="N57" s="39">
        <f t="shared" si="11"/>
        <v>0</v>
      </c>
      <c r="O57" s="62">
        <f t="shared" si="8"/>
        <v>82.791630322364966</v>
      </c>
      <c r="P57" s="94">
        <f t="shared" si="9"/>
        <v>26.667206</v>
      </c>
      <c r="Q57" s="41">
        <f t="shared" si="10"/>
        <v>0</v>
      </c>
    </row>
    <row r="58" spans="1:17" hidden="1">
      <c r="A58" s="35">
        <v>22</v>
      </c>
      <c r="B58" s="2" t="s">
        <v>71</v>
      </c>
      <c r="C58" s="7">
        <v>21.8812</v>
      </c>
      <c r="D58" s="126">
        <v>55</v>
      </c>
      <c r="E58" s="126">
        <v>45</v>
      </c>
      <c r="F58" s="126">
        <v>5</v>
      </c>
      <c r="G58" s="163">
        <v>21.8812</v>
      </c>
      <c r="H58" s="43">
        <v>0.34</v>
      </c>
      <c r="I58" s="37">
        <v>0</v>
      </c>
      <c r="J58" s="38">
        <f t="shared" si="6"/>
        <v>29.320808</v>
      </c>
      <c r="K58" s="38">
        <f t="shared" si="7"/>
        <v>29.320808</v>
      </c>
      <c r="L58" s="88">
        <f>$G$26/G58*(D58)</f>
        <v>54.996983712045036</v>
      </c>
      <c r="M58" s="89">
        <f>$H$26/H58*E58</f>
        <v>27.794117647058819</v>
      </c>
      <c r="N58" s="39">
        <f t="shared" si="11"/>
        <v>0</v>
      </c>
      <c r="O58" s="62">
        <f t="shared" si="8"/>
        <v>82.791101359103862</v>
      </c>
      <c r="P58" s="94">
        <f t="shared" si="9"/>
        <v>29.320808</v>
      </c>
      <c r="Q58" s="41">
        <f t="shared" si="10"/>
        <v>0</v>
      </c>
    </row>
    <row r="59" spans="1:17" hidden="1">
      <c r="A59" s="35">
        <v>23</v>
      </c>
      <c r="B59" s="2" t="s">
        <v>72</v>
      </c>
      <c r="C59" s="7">
        <v>24.058700000000002</v>
      </c>
      <c r="D59" s="126">
        <v>55</v>
      </c>
      <c r="E59" s="126">
        <v>45</v>
      </c>
      <c r="F59" s="126">
        <v>5</v>
      </c>
      <c r="G59" s="163">
        <v>24.058700000000002</v>
      </c>
      <c r="H59" s="43">
        <v>0.34</v>
      </c>
      <c r="I59" s="37">
        <v>0</v>
      </c>
      <c r="J59" s="38">
        <f t="shared" si="6"/>
        <v>32.238658000000001</v>
      </c>
      <c r="K59" s="38">
        <f t="shared" si="7"/>
        <v>32.238658000000001</v>
      </c>
      <c r="L59" s="88">
        <f>$G$27/G59*(D59)</f>
        <v>55.002971897899712</v>
      </c>
      <c r="M59" s="89">
        <f>$H$27/H59*E59</f>
        <v>27.794117647058819</v>
      </c>
      <c r="N59" s="39">
        <f t="shared" si="11"/>
        <v>0</v>
      </c>
      <c r="O59" s="62">
        <f t="shared" si="8"/>
        <v>82.797089544958538</v>
      </c>
      <c r="P59" s="94">
        <f t="shared" si="9"/>
        <v>32.238658000000001</v>
      </c>
      <c r="Q59" s="41">
        <f t="shared" si="10"/>
        <v>0</v>
      </c>
    </row>
    <row r="60" spans="1:17" hidden="1">
      <c r="A60" s="35">
        <v>24</v>
      </c>
      <c r="B60" s="2" t="s">
        <v>73</v>
      </c>
      <c r="C60" s="7">
        <v>27.087800000000001</v>
      </c>
      <c r="D60" s="126">
        <v>55</v>
      </c>
      <c r="E60" s="126">
        <v>45</v>
      </c>
      <c r="F60" s="126">
        <v>5</v>
      </c>
      <c r="G60" s="163">
        <v>27.087800000000001</v>
      </c>
      <c r="H60" s="43">
        <v>0.34</v>
      </c>
      <c r="I60" s="37">
        <v>0</v>
      </c>
      <c r="J60" s="38">
        <f t="shared" si="6"/>
        <v>36.297651999999999</v>
      </c>
      <c r="K60" s="38">
        <f t="shared" si="7"/>
        <v>36.297651999999999</v>
      </c>
      <c r="L60" s="88">
        <f>$G$28/G60*(D60)</f>
        <v>55.004466955603625</v>
      </c>
      <c r="M60" s="89">
        <f>$H$28/H60*E60</f>
        <v>27.794117647058819</v>
      </c>
      <c r="N60" s="39">
        <f t="shared" si="11"/>
        <v>0</v>
      </c>
      <c r="O60" s="62">
        <f t="shared" si="8"/>
        <v>82.798584602662444</v>
      </c>
      <c r="P60" s="94">
        <f t="shared" si="9"/>
        <v>36.297651999999999</v>
      </c>
      <c r="Q60" s="41">
        <f t="shared" si="10"/>
        <v>0</v>
      </c>
    </row>
    <row r="61" spans="1:17" hidden="1">
      <c r="A61" s="35">
        <v>25</v>
      </c>
      <c r="B61" s="2" t="s">
        <v>74</v>
      </c>
      <c r="C61" s="7">
        <v>21.368400000000001</v>
      </c>
      <c r="D61" s="126">
        <v>55</v>
      </c>
      <c r="E61" s="126">
        <v>45</v>
      </c>
      <c r="F61" s="126">
        <v>5</v>
      </c>
      <c r="G61" s="163">
        <v>21.368400000000001</v>
      </c>
      <c r="H61" s="43">
        <v>0.34</v>
      </c>
      <c r="I61" s="37">
        <v>0</v>
      </c>
      <c r="J61" s="38">
        <f t="shared" si="6"/>
        <v>28.633656000000002</v>
      </c>
      <c r="K61" s="38">
        <f t="shared" si="7"/>
        <v>28.633656000000002</v>
      </c>
      <c r="L61" s="88">
        <f>$G$29/G61*(D61)</f>
        <v>55.004118230658356</v>
      </c>
      <c r="M61" s="89">
        <f>$H$29/H61*E61</f>
        <v>27.794117647058819</v>
      </c>
      <c r="N61" s="39">
        <f t="shared" si="11"/>
        <v>0</v>
      </c>
      <c r="O61" s="62">
        <f t="shared" si="8"/>
        <v>82.798235877717175</v>
      </c>
      <c r="P61" s="94">
        <f t="shared" si="9"/>
        <v>28.633656000000002</v>
      </c>
      <c r="Q61" s="41">
        <f t="shared" si="10"/>
        <v>0</v>
      </c>
    </row>
    <row r="62" spans="1:17" hidden="1">
      <c r="A62" s="35">
        <v>26</v>
      </c>
      <c r="B62" s="2" t="s">
        <v>75</v>
      </c>
      <c r="C62" s="7">
        <v>23.494800000000001</v>
      </c>
      <c r="D62" s="126">
        <v>55</v>
      </c>
      <c r="E62" s="126">
        <v>45</v>
      </c>
      <c r="F62" s="126">
        <v>5</v>
      </c>
      <c r="G62" s="163">
        <v>23.49</v>
      </c>
      <c r="H62" s="43">
        <v>0.34</v>
      </c>
      <c r="I62" s="37">
        <v>0</v>
      </c>
      <c r="J62" s="38">
        <f t="shared" si="6"/>
        <v>31.476599999999998</v>
      </c>
      <c r="K62" s="38">
        <f t="shared" si="7"/>
        <v>31.476599999999998</v>
      </c>
      <c r="L62" s="88">
        <f>$G$30/G62*(D62)</f>
        <v>55</v>
      </c>
      <c r="M62" s="89">
        <f>$H$30/H62*E62</f>
        <v>27.794117647058819</v>
      </c>
      <c r="N62" s="39">
        <f t="shared" si="11"/>
        <v>0</v>
      </c>
      <c r="O62" s="62">
        <f t="shared" si="8"/>
        <v>82.794117647058812</v>
      </c>
      <c r="P62" s="94">
        <f t="shared" si="9"/>
        <v>31.476599999999998</v>
      </c>
      <c r="Q62" s="41">
        <f t="shared" si="10"/>
        <v>0</v>
      </c>
    </row>
    <row r="63" spans="1:17" ht="15.75" hidden="1" thickBot="1">
      <c r="A63" s="44">
        <v>27</v>
      </c>
      <c r="B63" s="10" t="s">
        <v>76</v>
      </c>
      <c r="C63" s="11">
        <v>25.227399999999999</v>
      </c>
      <c r="D63" s="127">
        <v>55</v>
      </c>
      <c r="E63" s="127">
        <v>45</v>
      </c>
      <c r="F63" s="126">
        <v>5</v>
      </c>
      <c r="G63" s="164">
        <v>25.23</v>
      </c>
      <c r="H63" s="46">
        <v>0.34</v>
      </c>
      <c r="I63" s="37">
        <v>0</v>
      </c>
      <c r="J63" s="38">
        <f t="shared" si="6"/>
        <v>33.808199999999999</v>
      </c>
      <c r="K63" s="38">
        <f t="shared" si="7"/>
        <v>33.808199999999999</v>
      </c>
      <c r="L63" s="90">
        <f>$G$31/G63*(D63)</f>
        <v>55</v>
      </c>
      <c r="M63" s="89">
        <f>$H$31/H63*E63</f>
        <v>27.794117647058819</v>
      </c>
      <c r="N63" s="39">
        <f t="shared" si="11"/>
        <v>0</v>
      </c>
      <c r="O63" s="62">
        <f t="shared" si="8"/>
        <v>82.794117647058812</v>
      </c>
      <c r="P63" s="95">
        <f t="shared" si="9"/>
        <v>33.808199999999999</v>
      </c>
      <c r="Q63" s="41">
        <f t="shared" si="10"/>
        <v>0</v>
      </c>
    </row>
    <row r="64" spans="1:17" ht="15.75" hidden="1" customHeight="1" thickBot="1">
      <c r="A64" s="265" t="s">
        <v>77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121"/>
      <c r="O64" s="64">
        <f>SUM(O37:O63)</f>
        <v>2271.1842675136186</v>
      </c>
      <c r="P64" s="48"/>
    </row>
    <row r="65" spans="1:17" hidden="1"/>
    <row r="66" spans="1:17" ht="15.75" hidden="1" thickBot="1"/>
    <row r="67" spans="1:17" ht="15.75" hidden="1">
      <c r="A67" s="26" t="s">
        <v>31</v>
      </c>
      <c r="B67" s="27" t="s">
        <v>2</v>
      </c>
      <c r="C67" s="50"/>
      <c r="D67" s="123"/>
      <c r="E67" s="130" t="s">
        <v>78</v>
      </c>
      <c r="F67" s="123"/>
      <c r="G67" s="161"/>
      <c r="H67" s="29"/>
      <c r="I67" s="29"/>
      <c r="J67" s="28"/>
      <c r="K67" s="161"/>
      <c r="L67" s="30"/>
      <c r="M67" s="31"/>
      <c r="N67" s="31"/>
      <c r="O67" s="60"/>
      <c r="P67" s="32"/>
    </row>
    <row r="68" spans="1:17" ht="78.75" hidden="1">
      <c r="A68" s="12" t="s">
        <v>34</v>
      </c>
      <c r="B68" s="1" t="s">
        <v>35</v>
      </c>
      <c r="C68" s="6" t="s">
        <v>36</v>
      </c>
      <c r="D68" s="125" t="s">
        <v>37</v>
      </c>
      <c r="E68" s="125" t="s">
        <v>38</v>
      </c>
      <c r="F68" s="125" t="s">
        <v>39</v>
      </c>
      <c r="G68" s="162" t="s">
        <v>40</v>
      </c>
      <c r="H68" s="5" t="s">
        <v>41</v>
      </c>
      <c r="I68" s="5" t="s">
        <v>42</v>
      </c>
      <c r="J68" s="6" t="s">
        <v>43</v>
      </c>
      <c r="K68" s="162" t="s">
        <v>44</v>
      </c>
      <c r="L68" s="33" t="s">
        <v>45</v>
      </c>
      <c r="M68" s="33" t="s">
        <v>46</v>
      </c>
      <c r="N68" s="33" t="s">
        <v>47</v>
      </c>
      <c r="O68" s="61" t="s">
        <v>48</v>
      </c>
      <c r="P68" s="91" t="s">
        <v>49</v>
      </c>
    </row>
    <row r="69" spans="1:17" hidden="1">
      <c r="A69" s="35">
        <v>1</v>
      </c>
      <c r="B69" s="2" t="s">
        <v>50</v>
      </c>
      <c r="C69" s="7">
        <v>29.0853</v>
      </c>
      <c r="D69" s="126">
        <v>55</v>
      </c>
      <c r="E69" s="126">
        <v>45</v>
      </c>
      <c r="F69" s="126">
        <v>5</v>
      </c>
      <c r="G69" s="38">
        <v>29.5</v>
      </c>
      <c r="H69" s="37">
        <v>0.49490000000000001</v>
      </c>
      <c r="I69" s="37">
        <v>5.0000000000000001E-3</v>
      </c>
      <c r="J69" s="38">
        <f t="shared" ref="J69:J95" si="12">G69+(G69*H69)</f>
        <v>44.099550000000001</v>
      </c>
      <c r="K69" s="38">
        <f t="shared" ref="K69:K95" si="13">J69-(J69*I69)</f>
        <v>43.879052250000001</v>
      </c>
      <c r="L69" s="88">
        <f>$G$5/G69*(D69)</f>
        <v>54.235593220338984</v>
      </c>
      <c r="M69" s="89">
        <f>$H$5/H69*E69</f>
        <v>19.094766619519095</v>
      </c>
      <c r="N69" s="39">
        <f>I69/$I$293*(F69)</f>
        <v>1.25</v>
      </c>
      <c r="O69" s="62">
        <f t="shared" ref="O69:O95" si="14">L69+M69+N69</f>
        <v>74.580359839858076</v>
      </c>
      <c r="P69" s="94">
        <f t="shared" ref="P69:P95" si="15">G69+(G69*H69)</f>
        <v>44.099550000000001</v>
      </c>
      <c r="Q69" s="41">
        <f t="shared" ref="Q69:Q95" si="16">J69-P69</f>
        <v>0</v>
      </c>
    </row>
    <row r="70" spans="1:17" hidden="1">
      <c r="A70" s="35">
        <v>2</v>
      </c>
      <c r="B70" s="2" t="s">
        <v>51</v>
      </c>
      <c r="C70" s="7">
        <v>36.869900000000001</v>
      </c>
      <c r="D70" s="126">
        <v>55</v>
      </c>
      <c r="E70" s="126">
        <v>45</v>
      </c>
      <c r="F70" s="126">
        <v>5</v>
      </c>
      <c r="G70" s="38">
        <v>37</v>
      </c>
      <c r="H70" s="37">
        <v>0.49490000000000001</v>
      </c>
      <c r="I70" s="37">
        <v>5.0000000000000001E-3</v>
      </c>
      <c r="J70" s="38">
        <f t="shared" si="12"/>
        <v>55.311300000000003</v>
      </c>
      <c r="K70" s="38">
        <f t="shared" si="13"/>
        <v>55.034743500000005</v>
      </c>
      <c r="L70" s="88">
        <f>$G$6/G70*(D70)</f>
        <v>54.806756756756755</v>
      </c>
      <c r="M70" s="89">
        <f>$H$6/H70*E70</f>
        <v>19.094766619519095</v>
      </c>
      <c r="N70" s="39">
        <f t="shared" ref="N70:N95" si="17">I70/$I$293*(F70)</f>
        <v>1.25</v>
      </c>
      <c r="O70" s="62">
        <f t="shared" si="14"/>
        <v>75.151523376275847</v>
      </c>
      <c r="P70" s="94">
        <f t="shared" si="15"/>
        <v>55.311300000000003</v>
      </c>
      <c r="Q70" s="41">
        <f t="shared" si="16"/>
        <v>0</v>
      </c>
    </row>
    <row r="71" spans="1:17" hidden="1">
      <c r="A71" s="35">
        <v>3</v>
      </c>
      <c r="B71" s="2" t="s">
        <v>52</v>
      </c>
      <c r="C71" s="7">
        <v>17.821000000000002</v>
      </c>
      <c r="D71" s="126">
        <v>55</v>
      </c>
      <c r="E71" s="126">
        <v>45</v>
      </c>
      <c r="F71" s="126">
        <v>5</v>
      </c>
      <c r="G71" s="38">
        <v>18</v>
      </c>
      <c r="H71" s="37">
        <v>0.49490000000000001</v>
      </c>
      <c r="I71" s="37">
        <v>5.0000000000000001E-3</v>
      </c>
      <c r="J71" s="38">
        <f t="shared" si="12"/>
        <v>26.908200000000001</v>
      </c>
      <c r="K71" s="38">
        <f t="shared" si="13"/>
        <v>26.773659000000002</v>
      </c>
      <c r="L71" s="88">
        <f>$G$39/G71*(D71)</f>
        <v>54.453055555555565</v>
      </c>
      <c r="M71" s="89">
        <f>$H$359/H71*E71</f>
        <v>27.27823802788442</v>
      </c>
      <c r="N71" s="39">
        <f t="shared" si="17"/>
        <v>1.25</v>
      </c>
      <c r="O71" s="62">
        <f t="shared" si="14"/>
        <v>82.981293583439992</v>
      </c>
      <c r="P71" s="94">
        <f t="shared" si="15"/>
        <v>26.908200000000001</v>
      </c>
      <c r="Q71" s="41">
        <f t="shared" si="16"/>
        <v>0</v>
      </c>
    </row>
    <row r="72" spans="1:17" hidden="1">
      <c r="A72" s="35">
        <v>4</v>
      </c>
      <c r="B72" s="2" t="s">
        <v>53</v>
      </c>
      <c r="C72" s="7">
        <v>18.558900000000001</v>
      </c>
      <c r="D72" s="126">
        <v>55</v>
      </c>
      <c r="E72" s="126">
        <v>45</v>
      </c>
      <c r="F72" s="126">
        <v>5</v>
      </c>
      <c r="G72" s="38">
        <v>19</v>
      </c>
      <c r="H72" s="37">
        <v>0.49490000000000001</v>
      </c>
      <c r="I72" s="37">
        <v>5.0000000000000001E-3</v>
      </c>
      <c r="J72" s="38">
        <f t="shared" si="12"/>
        <v>28.403100000000002</v>
      </c>
      <c r="K72" s="38">
        <f t="shared" si="13"/>
        <v>28.261084500000003</v>
      </c>
      <c r="L72" s="88">
        <f>$G$40/G72*(D72)</f>
        <v>53.723131578947367</v>
      </c>
      <c r="M72" s="89">
        <f>$H$360/H72*E72</f>
        <v>27.27823802788442</v>
      </c>
      <c r="N72" s="39">
        <f t="shared" si="17"/>
        <v>1.25</v>
      </c>
      <c r="O72" s="62">
        <f t="shared" si="14"/>
        <v>82.251369606831787</v>
      </c>
      <c r="P72" s="94">
        <f t="shared" si="15"/>
        <v>28.403100000000002</v>
      </c>
      <c r="Q72" s="41">
        <f t="shared" si="16"/>
        <v>0</v>
      </c>
    </row>
    <row r="73" spans="1:17" hidden="1">
      <c r="A73" s="35">
        <v>5</v>
      </c>
      <c r="B73" s="2" t="s">
        <v>54</v>
      </c>
      <c r="C73" s="7">
        <v>20.4057</v>
      </c>
      <c r="D73" s="126">
        <v>55</v>
      </c>
      <c r="E73" s="126">
        <v>45</v>
      </c>
      <c r="F73" s="126">
        <v>5</v>
      </c>
      <c r="G73" s="38">
        <v>20.5</v>
      </c>
      <c r="H73" s="37">
        <v>0.49490000000000001</v>
      </c>
      <c r="I73" s="37">
        <v>5.0000000000000001E-3</v>
      </c>
      <c r="J73" s="38">
        <f t="shared" si="12"/>
        <v>30.64545</v>
      </c>
      <c r="K73" s="38">
        <f t="shared" si="13"/>
        <v>30.49222275</v>
      </c>
      <c r="L73" s="88">
        <f>$G$41/G73*(D73)</f>
        <v>54.758536585365853</v>
      </c>
      <c r="M73" s="89">
        <f>$H$9/H73*E73</f>
        <v>19.094766619519095</v>
      </c>
      <c r="N73" s="39">
        <f t="shared" si="17"/>
        <v>1.25</v>
      </c>
      <c r="O73" s="62">
        <f t="shared" si="14"/>
        <v>75.103303204884952</v>
      </c>
      <c r="P73" s="94">
        <f t="shared" si="15"/>
        <v>30.64545</v>
      </c>
      <c r="Q73" s="41">
        <f t="shared" si="16"/>
        <v>0</v>
      </c>
    </row>
    <row r="74" spans="1:17" hidden="1">
      <c r="A74" s="35">
        <v>6</v>
      </c>
      <c r="B74" s="2" t="s">
        <v>55</v>
      </c>
      <c r="C74" s="7">
        <v>23.934899999999999</v>
      </c>
      <c r="D74" s="126">
        <v>55</v>
      </c>
      <c r="E74" s="126">
        <v>45</v>
      </c>
      <c r="F74" s="126">
        <v>5</v>
      </c>
      <c r="G74" s="38">
        <v>24</v>
      </c>
      <c r="H74" s="37">
        <v>0.49490000000000001</v>
      </c>
      <c r="I74" s="37">
        <v>5.0000000000000001E-3</v>
      </c>
      <c r="J74" s="38">
        <f t="shared" si="12"/>
        <v>35.877600000000001</v>
      </c>
      <c r="K74" s="38">
        <f t="shared" si="13"/>
        <v>35.698211999999998</v>
      </c>
      <c r="L74" s="88">
        <f>$G$42/G74*(D74)</f>
        <v>54.83958333333333</v>
      </c>
      <c r="M74" s="89">
        <f>$H$10/H74*E74</f>
        <v>19.094766619519095</v>
      </c>
      <c r="N74" s="39">
        <f t="shared" si="17"/>
        <v>1.25</v>
      </c>
      <c r="O74" s="62">
        <f t="shared" si="14"/>
        <v>75.184349952852429</v>
      </c>
      <c r="P74" s="94">
        <f t="shared" si="15"/>
        <v>35.877600000000001</v>
      </c>
      <c r="Q74" s="41">
        <f t="shared" si="16"/>
        <v>0</v>
      </c>
    </row>
    <row r="75" spans="1:17" hidden="1">
      <c r="A75" s="35">
        <v>7</v>
      </c>
      <c r="B75" s="2" t="s">
        <v>56</v>
      </c>
      <c r="C75" s="7">
        <v>29.0853</v>
      </c>
      <c r="D75" s="126">
        <v>55</v>
      </c>
      <c r="E75" s="126">
        <v>45</v>
      </c>
      <c r="F75" s="126">
        <v>5</v>
      </c>
      <c r="G75" s="38">
        <v>29.5</v>
      </c>
      <c r="H75" s="37">
        <v>0.49490000000000001</v>
      </c>
      <c r="I75" s="37">
        <v>5.0000000000000001E-3</v>
      </c>
      <c r="J75" s="38">
        <f t="shared" si="12"/>
        <v>44.099550000000001</v>
      </c>
      <c r="K75" s="38">
        <f t="shared" si="13"/>
        <v>43.879052250000001</v>
      </c>
      <c r="L75" s="88">
        <f>$G$11/G75*(D75)</f>
        <v>54.235593220338984</v>
      </c>
      <c r="M75" s="89">
        <f>$H$11/H75*E75</f>
        <v>19.094766619519095</v>
      </c>
      <c r="N75" s="39">
        <f t="shared" si="17"/>
        <v>1.25</v>
      </c>
      <c r="O75" s="62">
        <f t="shared" si="14"/>
        <v>74.580359839858076</v>
      </c>
      <c r="P75" s="94">
        <f t="shared" si="15"/>
        <v>44.099550000000001</v>
      </c>
      <c r="Q75" s="41">
        <f t="shared" si="16"/>
        <v>0</v>
      </c>
    </row>
    <row r="76" spans="1:17" hidden="1">
      <c r="A76" s="35">
        <v>8</v>
      </c>
      <c r="B76" s="2" t="s">
        <v>57</v>
      </c>
      <c r="C76" s="7">
        <v>30.498100000000001</v>
      </c>
      <c r="D76" s="126">
        <v>55</v>
      </c>
      <c r="E76" s="126">
        <v>45</v>
      </c>
      <c r="F76" s="126">
        <v>5</v>
      </c>
      <c r="G76" s="38">
        <v>30.5</v>
      </c>
      <c r="H76" s="37">
        <v>0.49490000000000001</v>
      </c>
      <c r="I76" s="37">
        <v>5.0000000000000001E-3</v>
      </c>
      <c r="J76" s="38">
        <f t="shared" si="12"/>
        <v>45.594450000000002</v>
      </c>
      <c r="K76" s="38">
        <f t="shared" si="13"/>
        <v>45.366477750000001</v>
      </c>
      <c r="L76" s="88">
        <f>$G$44/G76*(D76)</f>
        <v>54.996573770491807</v>
      </c>
      <c r="M76" s="89">
        <f>$H$12/H76*E76</f>
        <v>19.094766619519095</v>
      </c>
      <c r="N76" s="39">
        <f t="shared" si="17"/>
        <v>1.25</v>
      </c>
      <c r="O76" s="62">
        <f t="shared" si="14"/>
        <v>75.341340390010899</v>
      </c>
      <c r="P76" s="94">
        <f t="shared" si="15"/>
        <v>45.594450000000002</v>
      </c>
      <c r="Q76" s="41">
        <f t="shared" si="16"/>
        <v>0</v>
      </c>
    </row>
    <row r="77" spans="1:17" hidden="1">
      <c r="A77" s="35">
        <v>9</v>
      </c>
      <c r="B77" s="2" t="s">
        <v>58</v>
      </c>
      <c r="C77" s="7">
        <v>33.809100000000001</v>
      </c>
      <c r="D77" s="126">
        <v>55</v>
      </c>
      <c r="E77" s="126">
        <v>45</v>
      </c>
      <c r="F77" s="126">
        <v>5</v>
      </c>
      <c r="G77" s="38">
        <v>34</v>
      </c>
      <c r="H77" s="43">
        <v>0.49490000000000001</v>
      </c>
      <c r="I77" s="37">
        <v>5.0000000000000001E-3</v>
      </c>
      <c r="J77" s="38">
        <f t="shared" si="12"/>
        <v>50.826599999999999</v>
      </c>
      <c r="K77" s="38">
        <f t="shared" si="13"/>
        <v>50.572466999999996</v>
      </c>
      <c r="L77" s="88">
        <f>$G$45/G77*(D77)</f>
        <v>54.691191176470589</v>
      </c>
      <c r="M77" s="89">
        <f>$H$13/H77*E77</f>
        <v>19.094766619519095</v>
      </c>
      <c r="N77" s="39">
        <f t="shared" si="17"/>
        <v>1.25</v>
      </c>
      <c r="O77" s="62">
        <f t="shared" si="14"/>
        <v>75.035957795989688</v>
      </c>
      <c r="P77" s="94">
        <f t="shared" si="15"/>
        <v>50.826599999999999</v>
      </c>
      <c r="Q77" s="41">
        <f t="shared" si="16"/>
        <v>0</v>
      </c>
    </row>
    <row r="78" spans="1:17" hidden="1">
      <c r="A78" s="35">
        <v>10</v>
      </c>
      <c r="B78" s="2" t="s">
        <v>59</v>
      </c>
      <c r="C78" s="7">
        <v>35.161900000000003</v>
      </c>
      <c r="D78" s="126">
        <v>55</v>
      </c>
      <c r="E78" s="126">
        <v>45</v>
      </c>
      <c r="F78" s="126">
        <v>5</v>
      </c>
      <c r="G78" s="38">
        <v>35.5</v>
      </c>
      <c r="H78" s="43">
        <v>0.49490000000000001</v>
      </c>
      <c r="I78" s="37">
        <v>5.0000000000000001E-3</v>
      </c>
      <c r="J78" s="38">
        <f t="shared" si="12"/>
        <v>53.068950000000001</v>
      </c>
      <c r="K78" s="38">
        <f t="shared" si="13"/>
        <v>52.803605250000004</v>
      </c>
      <c r="L78" s="88">
        <f>$G$46/G78*(D78)</f>
        <v>54.476183098591555</v>
      </c>
      <c r="M78" s="89">
        <f>$H$14/H78*E78</f>
        <v>19.094766619519095</v>
      </c>
      <c r="N78" s="39">
        <f t="shared" si="17"/>
        <v>1.25</v>
      </c>
      <c r="O78" s="62">
        <f t="shared" si="14"/>
        <v>74.820949718110654</v>
      </c>
      <c r="P78" s="94">
        <f t="shared" si="15"/>
        <v>53.068950000000001</v>
      </c>
      <c r="Q78" s="41">
        <f t="shared" si="16"/>
        <v>0</v>
      </c>
    </row>
    <row r="79" spans="1:17" hidden="1">
      <c r="A79" s="35">
        <v>11</v>
      </c>
      <c r="B79" s="2" t="s">
        <v>60</v>
      </c>
      <c r="C79" s="7">
        <v>39.588799999999999</v>
      </c>
      <c r="D79" s="126">
        <v>55</v>
      </c>
      <c r="E79" s="126">
        <v>45</v>
      </c>
      <c r="F79" s="126">
        <v>5</v>
      </c>
      <c r="G79" s="38">
        <v>40</v>
      </c>
      <c r="H79" s="43">
        <v>0.49490000000000001</v>
      </c>
      <c r="I79" s="37">
        <v>5.0000000000000001E-3</v>
      </c>
      <c r="J79" s="38">
        <f t="shared" si="12"/>
        <v>59.795999999999999</v>
      </c>
      <c r="K79" s="38">
        <f t="shared" si="13"/>
        <v>59.497019999999999</v>
      </c>
      <c r="L79" s="88">
        <f>$G$15/G79*(D79)</f>
        <v>54.436250000000008</v>
      </c>
      <c r="M79" s="89">
        <f>$H$15/H79*E79</f>
        <v>19.094766619519095</v>
      </c>
      <c r="N79" s="39">
        <f t="shared" si="17"/>
        <v>1.25</v>
      </c>
      <c r="O79" s="62">
        <f t="shared" si="14"/>
        <v>74.781016619519107</v>
      </c>
      <c r="P79" s="94">
        <f t="shared" si="15"/>
        <v>59.795999999999999</v>
      </c>
      <c r="Q79" s="41">
        <f t="shared" si="16"/>
        <v>0</v>
      </c>
    </row>
    <row r="80" spans="1:17" hidden="1">
      <c r="A80" s="35">
        <v>12</v>
      </c>
      <c r="B80" s="2" t="s">
        <v>61</v>
      </c>
      <c r="C80" s="7">
        <v>19.9009</v>
      </c>
      <c r="D80" s="126">
        <v>55</v>
      </c>
      <c r="E80" s="126">
        <v>45</v>
      </c>
      <c r="F80" s="126">
        <v>5</v>
      </c>
      <c r="G80" s="38">
        <v>20</v>
      </c>
      <c r="H80" s="43">
        <v>0.49490000000000001</v>
      </c>
      <c r="I80" s="37">
        <v>5.0000000000000001E-3</v>
      </c>
      <c r="J80" s="38">
        <f t="shared" si="12"/>
        <v>29.898</v>
      </c>
      <c r="K80" s="38">
        <f t="shared" si="13"/>
        <v>29.74851</v>
      </c>
      <c r="L80" s="88">
        <f>$G$16/G80*(D80)</f>
        <v>54.724999999999994</v>
      </c>
      <c r="M80" s="89">
        <f>$H$368/H80*E80</f>
        <v>27.27823802788442</v>
      </c>
      <c r="N80" s="39">
        <f t="shared" si="17"/>
        <v>1.25</v>
      </c>
      <c r="O80" s="62">
        <f t="shared" si="14"/>
        <v>83.253238027884407</v>
      </c>
      <c r="P80" s="94">
        <f t="shared" si="15"/>
        <v>29.898</v>
      </c>
      <c r="Q80" s="41">
        <f t="shared" si="16"/>
        <v>0</v>
      </c>
    </row>
    <row r="81" spans="1:17" hidden="1">
      <c r="A81" s="35">
        <v>13</v>
      </c>
      <c r="B81" s="2" t="s">
        <v>62</v>
      </c>
      <c r="C81" s="7">
        <v>21.8812</v>
      </c>
      <c r="D81" s="126">
        <v>55</v>
      </c>
      <c r="E81" s="126">
        <v>45</v>
      </c>
      <c r="F81" s="126">
        <v>5</v>
      </c>
      <c r="G81" s="38">
        <v>22</v>
      </c>
      <c r="H81" s="43">
        <v>0.49490000000000001</v>
      </c>
      <c r="I81" s="37">
        <v>5.0000000000000001E-3</v>
      </c>
      <c r="J81" s="38">
        <f t="shared" si="12"/>
        <v>32.887799999999999</v>
      </c>
      <c r="K81" s="38">
        <f t="shared" si="13"/>
        <v>32.723360999999997</v>
      </c>
      <c r="L81" s="88">
        <f>$G$17/G81*(D81)</f>
        <v>54.699999999999996</v>
      </c>
      <c r="M81" s="89">
        <f>$H$17/H81*E81</f>
        <v>19.094766619519095</v>
      </c>
      <c r="N81" s="39">
        <f t="shared" si="17"/>
        <v>1.25</v>
      </c>
      <c r="O81" s="62">
        <f t="shared" si="14"/>
        <v>75.044766619519095</v>
      </c>
      <c r="P81" s="94">
        <f t="shared" si="15"/>
        <v>32.887799999999999</v>
      </c>
      <c r="Q81" s="41">
        <f t="shared" si="16"/>
        <v>0</v>
      </c>
    </row>
    <row r="82" spans="1:17" hidden="1">
      <c r="A82" s="35">
        <v>14</v>
      </c>
      <c r="B82" s="2" t="s">
        <v>63</v>
      </c>
      <c r="C82" s="7">
        <v>24.058700000000002</v>
      </c>
      <c r="D82" s="126">
        <v>55</v>
      </c>
      <c r="E82" s="126">
        <v>45</v>
      </c>
      <c r="F82" s="126">
        <v>5</v>
      </c>
      <c r="G82" s="38">
        <v>24.5</v>
      </c>
      <c r="H82" s="43">
        <v>0.49490000000000001</v>
      </c>
      <c r="I82" s="37">
        <v>5.0000000000000001E-3</v>
      </c>
      <c r="J82" s="38">
        <f t="shared" si="12"/>
        <v>36.625050000000002</v>
      </c>
      <c r="K82" s="38">
        <f t="shared" si="13"/>
        <v>36.441924749999998</v>
      </c>
      <c r="L82" s="88">
        <f>$G$18/G82*(D82)</f>
        <v>54.012244897959178</v>
      </c>
      <c r="M82" s="89">
        <f>$H$18/H82*E82</f>
        <v>19.094766619519095</v>
      </c>
      <c r="N82" s="39">
        <f t="shared" si="17"/>
        <v>1.25</v>
      </c>
      <c r="O82" s="62">
        <f t="shared" si="14"/>
        <v>74.35701151747827</v>
      </c>
      <c r="P82" s="94">
        <f t="shared" si="15"/>
        <v>36.625050000000002</v>
      </c>
      <c r="Q82" s="41">
        <f t="shared" si="16"/>
        <v>0</v>
      </c>
    </row>
    <row r="83" spans="1:17" hidden="1">
      <c r="A83" s="35">
        <v>15</v>
      </c>
      <c r="B83" s="2" t="s">
        <v>64</v>
      </c>
      <c r="C83" s="7">
        <v>24.636099999999999</v>
      </c>
      <c r="D83" s="126">
        <v>55</v>
      </c>
      <c r="E83" s="126">
        <v>45</v>
      </c>
      <c r="F83" s="126">
        <v>5</v>
      </c>
      <c r="G83" s="38">
        <v>25</v>
      </c>
      <c r="H83" s="43">
        <v>0.49490000000000001</v>
      </c>
      <c r="I83" s="37">
        <v>5.0000000000000001E-3</v>
      </c>
      <c r="J83" s="38">
        <f t="shared" si="12"/>
        <v>37.372500000000002</v>
      </c>
      <c r="K83" s="38">
        <f t="shared" si="13"/>
        <v>37.185637500000006</v>
      </c>
      <c r="L83" s="88">
        <f>$G$51/G83*(D83)</f>
        <v>54.207999999999998</v>
      </c>
      <c r="M83" s="89">
        <f>$H$19/H83*E83</f>
        <v>19.094766619519095</v>
      </c>
      <c r="N83" s="39">
        <f t="shared" si="17"/>
        <v>1.25</v>
      </c>
      <c r="O83" s="62">
        <f t="shared" si="14"/>
        <v>74.55276661951909</v>
      </c>
      <c r="P83" s="94">
        <f t="shared" si="15"/>
        <v>37.372500000000002</v>
      </c>
      <c r="Q83" s="41">
        <f t="shared" si="16"/>
        <v>0</v>
      </c>
    </row>
    <row r="84" spans="1:17" hidden="1">
      <c r="A84" s="35">
        <v>16</v>
      </c>
      <c r="B84" s="2" t="s">
        <v>65</v>
      </c>
      <c r="C84" s="7">
        <v>36.005800000000001</v>
      </c>
      <c r="D84" s="126">
        <v>55</v>
      </c>
      <c r="E84" s="126">
        <v>45</v>
      </c>
      <c r="F84" s="126">
        <v>5</v>
      </c>
      <c r="G84" s="38">
        <v>35.5</v>
      </c>
      <c r="H84" s="43">
        <v>0.49490000000000001</v>
      </c>
      <c r="I84" s="37">
        <v>5.0000000000000001E-3</v>
      </c>
      <c r="J84" s="38">
        <f t="shared" si="12"/>
        <v>53.068950000000001</v>
      </c>
      <c r="K84" s="38">
        <f t="shared" si="13"/>
        <v>52.803605250000004</v>
      </c>
      <c r="L84" s="88">
        <f>$G$20/G84*(D84)</f>
        <v>55.790140845070425</v>
      </c>
      <c r="M84" s="89">
        <f>$H$20/H84*E84</f>
        <v>19.094766619519095</v>
      </c>
      <c r="N84" s="39">
        <f t="shared" si="17"/>
        <v>1.25</v>
      </c>
      <c r="O84" s="62">
        <f t="shared" si="14"/>
        <v>76.134907464589517</v>
      </c>
      <c r="P84" s="94">
        <f t="shared" si="15"/>
        <v>53.068950000000001</v>
      </c>
      <c r="Q84" s="41">
        <f t="shared" si="16"/>
        <v>0</v>
      </c>
    </row>
    <row r="85" spans="1:17" hidden="1">
      <c r="A85" s="35">
        <v>17</v>
      </c>
      <c r="B85" s="2" t="s">
        <v>66</v>
      </c>
      <c r="C85" s="7">
        <v>31.2301</v>
      </c>
      <c r="D85" s="126">
        <v>55</v>
      </c>
      <c r="E85" s="126">
        <v>45</v>
      </c>
      <c r="F85" s="126">
        <v>5</v>
      </c>
      <c r="G85" s="38">
        <v>31.5</v>
      </c>
      <c r="H85" s="43">
        <v>0.49490000000000001</v>
      </c>
      <c r="I85" s="37">
        <v>5.0000000000000001E-3</v>
      </c>
      <c r="J85" s="38">
        <f t="shared" si="12"/>
        <v>47.089349999999996</v>
      </c>
      <c r="K85" s="38">
        <f t="shared" si="13"/>
        <v>46.853903249999995</v>
      </c>
      <c r="L85" s="88">
        <f>$G$21/G85*(D85)</f>
        <v>54.528571428571432</v>
      </c>
      <c r="M85" s="89">
        <f>$H$21/H85*E85</f>
        <v>19.094766619519095</v>
      </c>
      <c r="N85" s="39">
        <f t="shared" si="17"/>
        <v>1.25</v>
      </c>
      <c r="O85" s="62">
        <f t="shared" si="14"/>
        <v>74.873338048090531</v>
      </c>
      <c r="P85" s="94">
        <f t="shared" si="15"/>
        <v>47.089349999999996</v>
      </c>
      <c r="Q85" s="41">
        <f t="shared" si="16"/>
        <v>0</v>
      </c>
    </row>
    <row r="86" spans="1:17" hidden="1">
      <c r="A86" s="35">
        <v>18</v>
      </c>
      <c r="B86" s="2" t="s">
        <v>67</v>
      </c>
      <c r="C86" s="7">
        <v>32.747100000000003</v>
      </c>
      <c r="D86" s="126">
        <v>55</v>
      </c>
      <c r="E86" s="126">
        <v>45</v>
      </c>
      <c r="F86" s="126">
        <v>5</v>
      </c>
      <c r="G86" s="38">
        <v>33</v>
      </c>
      <c r="H86" s="43">
        <v>0.49490000000000001</v>
      </c>
      <c r="I86" s="37">
        <v>5.0000000000000001E-3</v>
      </c>
      <c r="J86" s="38">
        <f t="shared" si="12"/>
        <v>49.331699999999998</v>
      </c>
      <c r="K86" s="38">
        <f t="shared" si="13"/>
        <v>49.085041499999996</v>
      </c>
      <c r="L86" s="88">
        <f>$G$22/G86*(D86)</f>
        <v>54.583333333333336</v>
      </c>
      <c r="M86" s="89">
        <f>$H$22/H86*E86</f>
        <v>19.094766619519095</v>
      </c>
      <c r="N86" s="39">
        <f t="shared" si="17"/>
        <v>1.25</v>
      </c>
      <c r="O86" s="62">
        <f t="shared" si="14"/>
        <v>74.928099952852435</v>
      </c>
      <c r="P86" s="94">
        <f t="shared" si="15"/>
        <v>49.331699999999998</v>
      </c>
      <c r="Q86" s="41">
        <f t="shared" si="16"/>
        <v>0</v>
      </c>
    </row>
    <row r="87" spans="1:17" hidden="1">
      <c r="A87" s="35">
        <v>19</v>
      </c>
      <c r="B87" s="2" t="s">
        <v>68</v>
      </c>
      <c r="C87" s="7">
        <v>36.869900000000001</v>
      </c>
      <c r="D87" s="126">
        <v>55</v>
      </c>
      <c r="E87" s="126">
        <v>45</v>
      </c>
      <c r="F87" s="126">
        <v>5</v>
      </c>
      <c r="G87" s="38">
        <v>37</v>
      </c>
      <c r="H87" s="43">
        <v>0.49490000000000001</v>
      </c>
      <c r="I87" s="37">
        <v>5.0000000000000001E-3</v>
      </c>
      <c r="J87" s="38">
        <f t="shared" si="12"/>
        <v>55.311300000000003</v>
      </c>
      <c r="K87" s="38">
        <f t="shared" si="13"/>
        <v>55.034743500000005</v>
      </c>
      <c r="L87" s="88">
        <f>$G$23/G87*(D87)</f>
        <v>54.806756756756755</v>
      </c>
      <c r="M87" s="89">
        <f>$H$23/H87*E87</f>
        <v>19.094766619519095</v>
      </c>
      <c r="N87" s="39">
        <f t="shared" si="17"/>
        <v>1.25</v>
      </c>
      <c r="O87" s="62">
        <f t="shared" si="14"/>
        <v>75.151523376275847</v>
      </c>
      <c r="P87" s="94">
        <f t="shared" si="15"/>
        <v>55.311300000000003</v>
      </c>
      <c r="Q87" s="41">
        <f t="shared" si="16"/>
        <v>0</v>
      </c>
    </row>
    <row r="88" spans="1:17" hidden="1">
      <c r="A88" s="35">
        <v>20</v>
      </c>
      <c r="B88" s="2" t="s">
        <v>69</v>
      </c>
      <c r="C88" s="7">
        <v>41.511800000000001</v>
      </c>
      <c r="D88" s="126">
        <v>55</v>
      </c>
      <c r="E88" s="126">
        <v>45</v>
      </c>
      <c r="F88" s="126">
        <v>5</v>
      </c>
      <c r="G88" s="38">
        <v>42</v>
      </c>
      <c r="H88" s="43">
        <v>0.49490000000000001</v>
      </c>
      <c r="I88" s="37">
        <v>5.0000000000000001E-3</v>
      </c>
      <c r="J88" s="38">
        <f t="shared" si="12"/>
        <v>62.785800000000002</v>
      </c>
      <c r="K88" s="38">
        <f t="shared" si="13"/>
        <v>62.471871</v>
      </c>
      <c r="L88" s="88">
        <f>$G$24/G88*(D88)</f>
        <v>54.358333333333334</v>
      </c>
      <c r="M88" s="89">
        <f>$H$24/H88*E88</f>
        <v>19.094766619519095</v>
      </c>
      <c r="N88" s="39">
        <f t="shared" si="17"/>
        <v>1.25</v>
      </c>
      <c r="O88" s="62">
        <f t="shared" si="14"/>
        <v>74.703099952852426</v>
      </c>
      <c r="P88" s="94">
        <f t="shared" si="15"/>
        <v>62.785800000000002</v>
      </c>
      <c r="Q88" s="41">
        <f t="shared" si="16"/>
        <v>0</v>
      </c>
    </row>
    <row r="89" spans="1:17" hidden="1">
      <c r="A89" s="35">
        <v>21</v>
      </c>
      <c r="B89" s="2" t="s">
        <v>70</v>
      </c>
      <c r="C89" s="7">
        <v>19.9009</v>
      </c>
      <c r="D89" s="126">
        <v>55</v>
      </c>
      <c r="E89" s="126">
        <v>45</v>
      </c>
      <c r="F89" s="126">
        <v>5</v>
      </c>
      <c r="G89" s="38">
        <v>20</v>
      </c>
      <c r="H89" s="43">
        <v>0.49490000000000001</v>
      </c>
      <c r="I89" s="37">
        <v>5.0000000000000001E-3</v>
      </c>
      <c r="J89" s="38">
        <f t="shared" si="12"/>
        <v>29.898</v>
      </c>
      <c r="K89" s="38">
        <f t="shared" si="13"/>
        <v>29.74851</v>
      </c>
      <c r="L89" s="88">
        <f>$G$25/G89*(D89)</f>
        <v>54.724999999999994</v>
      </c>
      <c r="M89" s="89">
        <f>$H$25/H89*E89</f>
        <v>19.094766619519095</v>
      </c>
      <c r="N89" s="39">
        <f t="shared" si="17"/>
        <v>1.25</v>
      </c>
      <c r="O89" s="62">
        <f t="shared" si="14"/>
        <v>75.069766619519086</v>
      </c>
      <c r="P89" s="94">
        <f t="shared" si="15"/>
        <v>29.898</v>
      </c>
      <c r="Q89" s="41">
        <f t="shared" si="16"/>
        <v>0</v>
      </c>
    </row>
    <row r="90" spans="1:17" hidden="1">
      <c r="A90" s="35">
        <v>22</v>
      </c>
      <c r="B90" s="2" t="s">
        <v>71</v>
      </c>
      <c r="C90" s="7">
        <v>21.8812</v>
      </c>
      <c r="D90" s="126">
        <v>55</v>
      </c>
      <c r="E90" s="126">
        <v>45</v>
      </c>
      <c r="F90" s="126">
        <v>5</v>
      </c>
      <c r="G90" s="38">
        <v>22</v>
      </c>
      <c r="H90" s="43">
        <v>0.49490000000000001</v>
      </c>
      <c r="I90" s="37">
        <v>5.0000000000000001E-3</v>
      </c>
      <c r="J90" s="38">
        <f t="shared" si="12"/>
        <v>32.887799999999999</v>
      </c>
      <c r="K90" s="38">
        <f t="shared" si="13"/>
        <v>32.723360999999997</v>
      </c>
      <c r="L90" s="88">
        <f>$G$26/G90*(D90)</f>
        <v>54.699999999999996</v>
      </c>
      <c r="M90" s="89">
        <f>$H$26/H90*E90</f>
        <v>19.094766619519095</v>
      </c>
      <c r="N90" s="39">
        <f t="shared" si="17"/>
        <v>1.25</v>
      </c>
      <c r="O90" s="62">
        <f t="shared" si="14"/>
        <v>75.044766619519095</v>
      </c>
      <c r="P90" s="94">
        <f t="shared" si="15"/>
        <v>32.887799999999999</v>
      </c>
      <c r="Q90" s="41">
        <f t="shared" si="16"/>
        <v>0</v>
      </c>
    </row>
    <row r="91" spans="1:17" hidden="1">
      <c r="A91" s="35">
        <v>23</v>
      </c>
      <c r="B91" s="2" t="s">
        <v>72</v>
      </c>
      <c r="C91" s="7">
        <v>24.058700000000002</v>
      </c>
      <c r="D91" s="126">
        <v>55</v>
      </c>
      <c r="E91" s="126">
        <v>45</v>
      </c>
      <c r="F91" s="126">
        <v>5</v>
      </c>
      <c r="G91" s="38">
        <v>24.5</v>
      </c>
      <c r="H91" s="43">
        <v>0.49490000000000001</v>
      </c>
      <c r="I91" s="37">
        <v>5.0000000000000001E-3</v>
      </c>
      <c r="J91" s="38">
        <f t="shared" si="12"/>
        <v>36.625050000000002</v>
      </c>
      <c r="K91" s="38">
        <f t="shared" si="13"/>
        <v>36.441924749999998</v>
      </c>
      <c r="L91" s="88">
        <f>$G$27/G91*(D91)</f>
        <v>54.012244897959178</v>
      </c>
      <c r="M91" s="89">
        <f>$H$27/H91*E91</f>
        <v>19.094766619519095</v>
      </c>
      <c r="N91" s="39">
        <f t="shared" si="17"/>
        <v>1.25</v>
      </c>
      <c r="O91" s="62">
        <f t="shared" si="14"/>
        <v>74.35701151747827</v>
      </c>
      <c r="P91" s="94">
        <f t="shared" si="15"/>
        <v>36.625050000000002</v>
      </c>
      <c r="Q91" s="41">
        <f t="shared" si="16"/>
        <v>0</v>
      </c>
    </row>
    <row r="92" spans="1:17" hidden="1">
      <c r="A92" s="35">
        <v>24</v>
      </c>
      <c r="B92" s="2" t="s">
        <v>73</v>
      </c>
      <c r="C92" s="7">
        <v>27.087800000000001</v>
      </c>
      <c r="D92" s="126">
        <v>55</v>
      </c>
      <c r="E92" s="126">
        <v>45</v>
      </c>
      <c r="F92" s="126">
        <v>5</v>
      </c>
      <c r="G92" s="38">
        <v>27.5</v>
      </c>
      <c r="H92" s="43">
        <v>0.49490000000000001</v>
      </c>
      <c r="I92" s="37">
        <v>5.0000000000000001E-3</v>
      </c>
      <c r="J92" s="38">
        <f t="shared" si="12"/>
        <v>41.109749999999998</v>
      </c>
      <c r="K92" s="38">
        <f t="shared" si="13"/>
        <v>40.90420125</v>
      </c>
      <c r="L92" s="88">
        <f>$G$28/G92*(D92)</f>
        <v>54.18</v>
      </c>
      <c r="M92" s="89">
        <f>$H$28/H92*E92</f>
        <v>19.094766619519095</v>
      </c>
      <c r="N92" s="39">
        <f t="shared" si="17"/>
        <v>1.25</v>
      </c>
      <c r="O92" s="62">
        <f t="shared" si="14"/>
        <v>74.524766619519099</v>
      </c>
      <c r="P92" s="94">
        <f t="shared" si="15"/>
        <v>41.109749999999998</v>
      </c>
      <c r="Q92" s="41">
        <f t="shared" si="16"/>
        <v>0</v>
      </c>
    </row>
    <row r="93" spans="1:17" hidden="1">
      <c r="A93" s="35">
        <v>25</v>
      </c>
      <c r="B93" s="2" t="s">
        <v>74</v>
      </c>
      <c r="C93" s="7">
        <v>21.368400000000001</v>
      </c>
      <c r="D93" s="126">
        <v>55</v>
      </c>
      <c r="E93" s="126">
        <v>45</v>
      </c>
      <c r="F93" s="126">
        <v>5</v>
      </c>
      <c r="G93" s="38">
        <v>21.5</v>
      </c>
      <c r="H93" s="43">
        <v>0.49490000000000001</v>
      </c>
      <c r="I93" s="37">
        <v>5.0000000000000001E-3</v>
      </c>
      <c r="J93" s="38">
        <f t="shared" si="12"/>
        <v>32.140349999999998</v>
      </c>
      <c r="K93" s="38">
        <f t="shared" si="13"/>
        <v>31.979648249999997</v>
      </c>
      <c r="L93" s="88">
        <f>$G$29/G93*(D93)</f>
        <v>54.667441860465118</v>
      </c>
      <c r="M93" s="89">
        <f>$H$29/H93*E93</f>
        <v>19.094766619519095</v>
      </c>
      <c r="N93" s="39">
        <f t="shared" si="17"/>
        <v>1.25</v>
      </c>
      <c r="O93" s="62">
        <f t="shared" si="14"/>
        <v>75.01220847998421</v>
      </c>
      <c r="P93" s="94">
        <f t="shared" si="15"/>
        <v>32.140349999999998</v>
      </c>
      <c r="Q93" s="41">
        <f t="shared" si="16"/>
        <v>0</v>
      </c>
    </row>
    <row r="94" spans="1:17" hidden="1">
      <c r="A94" s="35">
        <v>26</v>
      </c>
      <c r="B94" s="2" t="s">
        <v>75</v>
      </c>
      <c r="C94" s="7">
        <v>23.494800000000001</v>
      </c>
      <c r="D94" s="126">
        <v>55</v>
      </c>
      <c r="E94" s="126">
        <v>45</v>
      </c>
      <c r="F94" s="126">
        <v>5</v>
      </c>
      <c r="G94" s="38">
        <v>23.5</v>
      </c>
      <c r="H94" s="43">
        <v>0.49490000000000001</v>
      </c>
      <c r="I94" s="37">
        <v>5.0000000000000001E-3</v>
      </c>
      <c r="J94" s="38">
        <f t="shared" si="12"/>
        <v>35.13015</v>
      </c>
      <c r="K94" s="38">
        <f t="shared" si="13"/>
        <v>34.954499249999998</v>
      </c>
      <c r="L94" s="88">
        <f>$G$30/G94*(D94)</f>
        <v>54.97659574468085</v>
      </c>
      <c r="M94" s="89">
        <f>$H$30/H94*E94</f>
        <v>19.094766619519095</v>
      </c>
      <c r="N94" s="39">
        <f t="shared" si="17"/>
        <v>1.25</v>
      </c>
      <c r="O94" s="62">
        <f t="shared" si="14"/>
        <v>75.321362364199942</v>
      </c>
      <c r="P94" s="94">
        <f t="shared" si="15"/>
        <v>35.13015</v>
      </c>
      <c r="Q94" s="41">
        <f t="shared" si="16"/>
        <v>0</v>
      </c>
    </row>
    <row r="95" spans="1:17" ht="15.75" hidden="1" thickBot="1">
      <c r="A95" s="44">
        <v>27</v>
      </c>
      <c r="B95" s="10" t="s">
        <v>76</v>
      </c>
      <c r="C95" s="11">
        <v>25.227399999999999</v>
      </c>
      <c r="D95" s="127">
        <v>55</v>
      </c>
      <c r="E95" s="127">
        <v>45</v>
      </c>
      <c r="F95" s="126">
        <v>5</v>
      </c>
      <c r="G95" s="165">
        <v>23.5</v>
      </c>
      <c r="H95" s="46">
        <v>0.49490000000000001</v>
      </c>
      <c r="I95" s="37">
        <v>5.0000000000000001E-3</v>
      </c>
      <c r="J95" s="38">
        <f t="shared" si="12"/>
        <v>35.13015</v>
      </c>
      <c r="K95" s="38">
        <f t="shared" si="13"/>
        <v>34.954499249999998</v>
      </c>
      <c r="L95" s="90">
        <f>$G$31/G95*(D95)</f>
        <v>59.04893617021277</v>
      </c>
      <c r="M95" s="89">
        <f>$H$31/H95*E95</f>
        <v>19.094766619519095</v>
      </c>
      <c r="N95" s="39">
        <f t="shared" si="17"/>
        <v>1.25</v>
      </c>
      <c r="O95" s="62">
        <f t="shared" si="14"/>
        <v>79.393702789731861</v>
      </c>
      <c r="P95" s="95">
        <f t="shared" si="15"/>
        <v>35.13015</v>
      </c>
      <c r="Q95" s="41">
        <f t="shared" si="16"/>
        <v>0</v>
      </c>
    </row>
    <row r="96" spans="1:17" ht="16.5" hidden="1" thickBot="1">
      <c r="A96" s="265" t="s">
        <v>77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121"/>
      <c r="O96" s="64">
        <f>SUM(O69:O95)</f>
        <v>2051.534160516645</v>
      </c>
      <c r="P96" s="48"/>
    </row>
    <row r="97" spans="1:17" hidden="1"/>
    <row r="98" spans="1:17" ht="15.75" hidden="1" thickBot="1"/>
    <row r="99" spans="1:17" ht="15.75" hidden="1">
      <c r="A99" s="26" t="s">
        <v>31</v>
      </c>
      <c r="B99" s="54" t="s">
        <v>3</v>
      </c>
      <c r="C99" s="50"/>
      <c r="D99" s="123"/>
      <c r="E99" s="130" t="s">
        <v>79</v>
      </c>
      <c r="F99" s="123"/>
      <c r="G99" s="161"/>
      <c r="H99" s="29"/>
      <c r="I99" s="29"/>
      <c r="J99" s="28"/>
      <c r="K99" s="161"/>
      <c r="L99" s="30"/>
      <c r="M99" s="31"/>
      <c r="N99" s="31"/>
      <c r="O99" s="60"/>
      <c r="P99" s="32"/>
    </row>
    <row r="100" spans="1:17" ht="78.75" hidden="1">
      <c r="A100" s="12" t="s">
        <v>34</v>
      </c>
      <c r="B100" s="1" t="s">
        <v>35</v>
      </c>
      <c r="C100" s="6" t="s">
        <v>36</v>
      </c>
      <c r="D100" s="125" t="s">
        <v>37</v>
      </c>
      <c r="E100" s="125" t="s">
        <v>38</v>
      </c>
      <c r="F100" s="125" t="s">
        <v>39</v>
      </c>
      <c r="G100" s="162" t="s">
        <v>40</v>
      </c>
      <c r="H100" s="5" t="s">
        <v>41</v>
      </c>
      <c r="I100" s="5" t="s">
        <v>42</v>
      </c>
      <c r="J100" s="6" t="s">
        <v>43</v>
      </c>
      <c r="K100" s="162" t="s">
        <v>44</v>
      </c>
      <c r="L100" s="33" t="s">
        <v>45</v>
      </c>
      <c r="M100" s="33" t="s">
        <v>46</v>
      </c>
      <c r="N100" s="33" t="s">
        <v>47</v>
      </c>
      <c r="O100" s="61" t="s">
        <v>48</v>
      </c>
      <c r="P100" s="91" t="s">
        <v>49</v>
      </c>
    </row>
    <row r="101" spans="1:17" hidden="1">
      <c r="A101" s="35">
        <v>1</v>
      </c>
      <c r="B101" s="2" t="s">
        <v>50</v>
      </c>
      <c r="C101" s="7">
        <v>29.0853</v>
      </c>
      <c r="D101" s="126">
        <v>55</v>
      </c>
      <c r="E101" s="126">
        <v>45</v>
      </c>
      <c r="F101" s="126">
        <v>5</v>
      </c>
      <c r="G101" s="38">
        <v>32.81</v>
      </c>
      <c r="H101" s="37">
        <v>0.42449999999999999</v>
      </c>
      <c r="I101" s="37">
        <v>0</v>
      </c>
      <c r="J101" s="38">
        <f t="shared" ref="J101:J127" si="18">G101+(G101*H101)</f>
        <v>46.737845000000007</v>
      </c>
      <c r="K101" s="38">
        <f t="shared" ref="K101:K127" si="19">J101-(J101*I101)</f>
        <v>46.737845000000007</v>
      </c>
      <c r="L101" s="88">
        <f>$G$5/G101*(D101)</f>
        <v>48.764096312099966</v>
      </c>
      <c r="M101" s="89">
        <f>$H$5/H101*E101</f>
        <v>22.261484098939931</v>
      </c>
      <c r="N101" s="39">
        <f>I101/$I$293*(F101)</f>
        <v>0</v>
      </c>
      <c r="O101" s="62">
        <f t="shared" ref="O101:O127" si="20">L101+M101+N101</f>
        <v>71.025580411039897</v>
      </c>
      <c r="P101" s="94">
        <f t="shared" ref="P101:P114" si="21">G101+(G101*H101)</f>
        <v>46.737845000000007</v>
      </c>
      <c r="Q101" s="41">
        <f>J101-P101</f>
        <v>0</v>
      </c>
    </row>
    <row r="102" spans="1:17" hidden="1">
      <c r="A102" s="35">
        <v>2</v>
      </c>
      <c r="B102" s="2" t="s">
        <v>51</v>
      </c>
      <c r="C102" s="7">
        <v>36.869900000000001</v>
      </c>
      <c r="D102" s="126">
        <v>55</v>
      </c>
      <c r="E102" s="126">
        <v>45</v>
      </c>
      <c r="F102" s="126">
        <v>5</v>
      </c>
      <c r="G102" s="38">
        <v>40.229999999999997</v>
      </c>
      <c r="H102" s="37">
        <v>0.36849999999999999</v>
      </c>
      <c r="I102" s="37">
        <v>0</v>
      </c>
      <c r="J102" s="38">
        <f t="shared" si="18"/>
        <v>55.054754999999993</v>
      </c>
      <c r="K102" s="38">
        <f t="shared" si="19"/>
        <v>55.054754999999993</v>
      </c>
      <c r="L102" s="88">
        <f>$G$6/G102*(D102)</f>
        <v>50.406413124533927</v>
      </c>
      <c r="M102" s="89">
        <f>$H$6/H102*E102</f>
        <v>25.64450474898236</v>
      </c>
      <c r="N102" s="39">
        <f t="shared" ref="N102:N127" si="22">I102/$I$293*(F102)</f>
        <v>0</v>
      </c>
      <c r="O102" s="62">
        <f t="shared" si="20"/>
        <v>76.050917873516283</v>
      </c>
      <c r="P102" s="94">
        <f t="shared" si="21"/>
        <v>55.054754999999993</v>
      </c>
      <c r="Q102" s="41">
        <f t="shared" ref="Q102:Q127" si="23">J102-P102</f>
        <v>0</v>
      </c>
    </row>
    <row r="103" spans="1:17" hidden="1">
      <c r="A103" s="35">
        <v>3</v>
      </c>
      <c r="B103" s="2" t="s">
        <v>52</v>
      </c>
      <c r="C103" s="7">
        <v>17.821000000000002</v>
      </c>
      <c r="D103" s="126">
        <v>55</v>
      </c>
      <c r="E103" s="126">
        <v>45</v>
      </c>
      <c r="F103" s="126">
        <v>5</v>
      </c>
      <c r="G103" s="38">
        <v>20.58</v>
      </c>
      <c r="H103" s="37">
        <v>0.60540000000000005</v>
      </c>
      <c r="I103" s="37">
        <v>0</v>
      </c>
      <c r="J103" s="38">
        <f t="shared" si="18"/>
        <v>33.039131999999995</v>
      </c>
      <c r="K103" s="38">
        <f t="shared" si="19"/>
        <v>33.039131999999995</v>
      </c>
      <c r="L103" s="88">
        <f>$G$39/G103*(D103)</f>
        <v>47.62657920310982</v>
      </c>
      <c r="M103" s="89">
        <f>$H$359/H103*E103</f>
        <v>22.299306243805745</v>
      </c>
      <c r="N103" s="39">
        <f t="shared" si="22"/>
        <v>0</v>
      </c>
      <c r="O103" s="62">
        <f t="shared" si="20"/>
        <v>69.925885446915572</v>
      </c>
      <c r="P103" s="94">
        <f t="shared" si="21"/>
        <v>33.039131999999995</v>
      </c>
      <c r="Q103" s="41">
        <f t="shared" si="23"/>
        <v>0</v>
      </c>
    </row>
    <row r="104" spans="1:17" hidden="1">
      <c r="A104" s="35">
        <v>4</v>
      </c>
      <c r="B104" s="2" t="s">
        <v>53</v>
      </c>
      <c r="C104" s="7">
        <v>18.558900000000001</v>
      </c>
      <c r="D104" s="126">
        <v>55</v>
      </c>
      <c r="E104" s="126">
        <v>45</v>
      </c>
      <c r="F104" s="126">
        <v>5</v>
      </c>
      <c r="G104" s="38">
        <v>23.8</v>
      </c>
      <c r="H104" s="37">
        <v>0.54010000000000002</v>
      </c>
      <c r="I104" s="37">
        <v>0</v>
      </c>
      <c r="J104" s="38">
        <f t="shared" si="18"/>
        <v>36.654380000000003</v>
      </c>
      <c r="K104" s="38">
        <f t="shared" si="19"/>
        <v>36.654380000000003</v>
      </c>
      <c r="L104" s="88">
        <f>$G$40/G104*(D104)</f>
        <v>42.888214285714284</v>
      </c>
      <c r="M104" s="89">
        <f>$H$360/H104*E104</f>
        <v>24.995371227550454</v>
      </c>
      <c r="N104" s="39">
        <f t="shared" si="22"/>
        <v>0</v>
      </c>
      <c r="O104" s="62">
        <f t="shared" si="20"/>
        <v>67.883585513264734</v>
      </c>
      <c r="P104" s="94">
        <f t="shared" si="21"/>
        <v>36.654380000000003</v>
      </c>
      <c r="Q104" s="41">
        <f t="shared" si="23"/>
        <v>0</v>
      </c>
    </row>
    <row r="105" spans="1:17" hidden="1">
      <c r="A105" s="35">
        <v>5</v>
      </c>
      <c r="B105" s="2" t="s">
        <v>54</v>
      </c>
      <c r="C105" s="7">
        <v>20.4057</v>
      </c>
      <c r="D105" s="126">
        <v>55</v>
      </c>
      <c r="E105" s="126">
        <v>45</v>
      </c>
      <c r="F105" s="126">
        <v>5</v>
      </c>
      <c r="G105" s="38">
        <v>25.04</v>
      </c>
      <c r="H105" s="37">
        <v>0.51910000000000001</v>
      </c>
      <c r="I105" s="37">
        <v>0</v>
      </c>
      <c r="J105" s="38">
        <f t="shared" si="18"/>
        <v>38.038263999999998</v>
      </c>
      <c r="K105" s="38">
        <f t="shared" si="19"/>
        <v>38.038263999999998</v>
      </c>
      <c r="L105" s="88">
        <f>$G$41/G105*(D105)</f>
        <v>44.83027156549521</v>
      </c>
      <c r="M105" s="89">
        <f>$H$9/H105*E105</f>
        <v>18.204584858408783</v>
      </c>
      <c r="N105" s="39">
        <f t="shared" si="22"/>
        <v>0</v>
      </c>
      <c r="O105" s="62">
        <f t="shared" si="20"/>
        <v>63.034856423903989</v>
      </c>
      <c r="P105" s="94">
        <f t="shared" si="21"/>
        <v>38.038263999999998</v>
      </c>
      <c r="Q105" s="41">
        <f t="shared" si="23"/>
        <v>0</v>
      </c>
    </row>
    <row r="106" spans="1:17" hidden="1">
      <c r="A106" s="35">
        <v>6</v>
      </c>
      <c r="B106" s="2" t="s">
        <v>55</v>
      </c>
      <c r="C106" s="7">
        <v>23.934899999999999</v>
      </c>
      <c r="D106" s="126">
        <v>55</v>
      </c>
      <c r="E106" s="126">
        <v>45</v>
      </c>
      <c r="F106" s="126">
        <v>5</v>
      </c>
      <c r="G106" s="38">
        <v>27.19</v>
      </c>
      <c r="H106" s="37">
        <v>0.48770000000000002</v>
      </c>
      <c r="I106" s="37">
        <v>0</v>
      </c>
      <c r="J106" s="38">
        <f t="shared" si="18"/>
        <v>40.450563000000002</v>
      </c>
      <c r="K106" s="38">
        <f t="shared" si="19"/>
        <v>40.450563000000002</v>
      </c>
      <c r="L106" s="88">
        <f>$G$42/G106*(D106)</f>
        <v>48.405663847002572</v>
      </c>
      <c r="M106" s="89">
        <f>$H$10/H106*E106</f>
        <v>19.376665983186385</v>
      </c>
      <c r="N106" s="39">
        <f t="shared" si="22"/>
        <v>0</v>
      </c>
      <c r="O106" s="62">
        <f t="shared" si="20"/>
        <v>67.782329830188957</v>
      </c>
      <c r="P106" s="94">
        <f t="shared" si="21"/>
        <v>40.450563000000002</v>
      </c>
      <c r="Q106" s="41">
        <f t="shared" si="23"/>
        <v>0</v>
      </c>
    </row>
    <row r="107" spans="1:17" hidden="1">
      <c r="A107" s="35">
        <v>7</v>
      </c>
      <c r="B107" s="2" t="s">
        <v>56</v>
      </c>
      <c r="C107" s="7">
        <v>29.0853</v>
      </c>
      <c r="D107" s="126">
        <v>55</v>
      </c>
      <c r="E107" s="126">
        <v>45</v>
      </c>
      <c r="F107" s="126">
        <v>5</v>
      </c>
      <c r="G107" s="38">
        <v>32.19</v>
      </c>
      <c r="H107" s="37">
        <v>0.43059999999999998</v>
      </c>
      <c r="I107" s="37">
        <v>0</v>
      </c>
      <c r="J107" s="38">
        <f t="shared" si="18"/>
        <v>46.051013999999995</v>
      </c>
      <c r="K107" s="38">
        <f t="shared" si="19"/>
        <v>46.051013999999995</v>
      </c>
      <c r="L107" s="88">
        <f>$G$11/G107*(D107)</f>
        <v>49.703324013668848</v>
      </c>
      <c r="M107" s="89">
        <f>$H$11/H107*E107</f>
        <v>21.946121690664192</v>
      </c>
      <c r="N107" s="39">
        <f t="shared" si="22"/>
        <v>0</v>
      </c>
      <c r="O107" s="62">
        <f t="shared" si="20"/>
        <v>71.649445704333033</v>
      </c>
      <c r="P107" s="94">
        <f t="shared" si="21"/>
        <v>46.051013999999995</v>
      </c>
      <c r="Q107" s="41">
        <f t="shared" si="23"/>
        <v>0</v>
      </c>
    </row>
    <row r="108" spans="1:17" hidden="1">
      <c r="A108" s="35">
        <v>8</v>
      </c>
      <c r="B108" s="2" t="s">
        <v>57</v>
      </c>
      <c r="C108" s="7">
        <v>30.498100000000001</v>
      </c>
      <c r="D108" s="126">
        <v>55</v>
      </c>
      <c r="E108" s="126">
        <v>45</v>
      </c>
      <c r="F108" s="126">
        <v>5</v>
      </c>
      <c r="G108" s="38">
        <v>34.69</v>
      </c>
      <c r="H108" s="37">
        <v>0.40810000000000002</v>
      </c>
      <c r="I108" s="37">
        <v>0</v>
      </c>
      <c r="J108" s="38">
        <f t="shared" si="18"/>
        <v>48.846988999999994</v>
      </c>
      <c r="K108" s="38">
        <f t="shared" si="19"/>
        <v>48.846988999999994</v>
      </c>
      <c r="L108" s="88">
        <f>$G$44/G108*(D108)</f>
        <v>48.353862784664173</v>
      </c>
      <c r="M108" s="89">
        <f>$H$12/H108*E108</f>
        <v>23.156089193825043</v>
      </c>
      <c r="N108" s="39">
        <f t="shared" si="22"/>
        <v>0</v>
      </c>
      <c r="O108" s="62">
        <f t="shared" si="20"/>
        <v>71.509951978489212</v>
      </c>
      <c r="P108" s="94">
        <f t="shared" si="21"/>
        <v>48.846988999999994</v>
      </c>
      <c r="Q108" s="41">
        <f t="shared" si="23"/>
        <v>0</v>
      </c>
    </row>
    <row r="109" spans="1:17" hidden="1">
      <c r="A109" s="35">
        <v>9</v>
      </c>
      <c r="B109" s="2" t="s">
        <v>58</v>
      </c>
      <c r="C109" s="7">
        <v>33.809100000000001</v>
      </c>
      <c r="D109" s="126">
        <v>55</v>
      </c>
      <c r="E109" s="126">
        <v>45</v>
      </c>
      <c r="F109" s="126">
        <v>5</v>
      </c>
      <c r="G109" s="38">
        <v>37.270000000000003</v>
      </c>
      <c r="H109" s="43">
        <v>0.38819999999999999</v>
      </c>
      <c r="I109" s="37">
        <v>0</v>
      </c>
      <c r="J109" s="38">
        <f t="shared" si="18"/>
        <v>51.738214000000006</v>
      </c>
      <c r="K109" s="38">
        <f t="shared" si="19"/>
        <v>51.738214000000006</v>
      </c>
      <c r="L109" s="88">
        <f>$G$45/G109*(D109)</f>
        <v>49.892688489401664</v>
      </c>
      <c r="M109" s="89">
        <f>$H$13/H109*E109</f>
        <v>24.343122102009271</v>
      </c>
      <c r="N109" s="39">
        <f t="shared" si="22"/>
        <v>0</v>
      </c>
      <c r="O109" s="62">
        <f t="shared" si="20"/>
        <v>74.235810591410939</v>
      </c>
      <c r="P109" s="94">
        <f t="shared" si="21"/>
        <v>51.738214000000006</v>
      </c>
      <c r="Q109" s="41">
        <f t="shared" si="23"/>
        <v>0</v>
      </c>
    </row>
    <row r="110" spans="1:17" hidden="1">
      <c r="A110" s="35">
        <v>10</v>
      </c>
      <c r="B110" s="2" t="s">
        <v>59</v>
      </c>
      <c r="C110" s="7">
        <v>35.161900000000003</v>
      </c>
      <c r="D110" s="126">
        <v>55</v>
      </c>
      <c r="E110" s="126">
        <v>45</v>
      </c>
      <c r="F110" s="126">
        <v>5</v>
      </c>
      <c r="G110" s="38">
        <v>38.19</v>
      </c>
      <c r="H110" s="43">
        <v>0.38169999999999998</v>
      </c>
      <c r="I110" s="37">
        <v>0</v>
      </c>
      <c r="J110" s="38">
        <f t="shared" si="18"/>
        <v>52.767122999999998</v>
      </c>
      <c r="K110" s="38">
        <f t="shared" si="19"/>
        <v>52.767122999999998</v>
      </c>
      <c r="L110" s="88">
        <f>$G$46/G110*(D110)</f>
        <v>50.639028541503016</v>
      </c>
      <c r="M110" s="89">
        <f>$H$14/H110*E110</f>
        <v>24.757663086193347</v>
      </c>
      <c r="N110" s="39">
        <f t="shared" si="22"/>
        <v>0</v>
      </c>
      <c r="O110" s="62">
        <f t="shared" si="20"/>
        <v>75.396691627696356</v>
      </c>
      <c r="P110" s="94">
        <f t="shared" si="21"/>
        <v>52.767122999999998</v>
      </c>
      <c r="Q110" s="41">
        <f t="shared" si="23"/>
        <v>0</v>
      </c>
    </row>
    <row r="111" spans="1:17" hidden="1">
      <c r="A111" s="35">
        <v>11</v>
      </c>
      <c r="B111" s="2" t="s">
        <v>60</v>
      </c>
      <c r="C111" s="7">
        <v>39.588799999999999</v>
      </c>
      <c r="D111" s="126">
        <v>55</v>
      </c>
      <c r="E111" s="126">
        <v>45</v>
      </c>
      <c r="F111" s="126">
        <v>5</v>
      </c>
      <c r="G111" s="38">
        <v>45.13</v>
      </c>
      <c r="H111" s="43">
        <v>0.34139999999999998</v>
      </c>
      <c r="I111" s="37">
        <v>0</v>
      </c>
      <c r="J111" s="38">
        <f t="shared" si="18"/>
        <v>60.537382000000001</v>
      </c>
      <c r="K111" s="38">
        <f t="shared" si="19"/>
        <v>60.537382000000001</v>
      </c>
      <c r="L111" s="88">
        <f>$G$15/G111*(D111)</f>
        <v>48.24839352980279</v>
      </c>
      <c r="M111" s="89">
        <f>$H$15/H111*E111</f>
        <v>27.680140597539545</v>
      </c>
      <c r="N111" s="39">
        <f t="shared" si="22"/>
        <v>0</v>
      </c>
      <c r="O111" s="62">
        <f t="shared" si="20"/>
        <v>75.928534127342331</v>
      </c>
      <c r="P111" s="94">
        <f t="shared" si="21"/>
        <v>60.537382000000001</v>
      </c>
      <c r="Q111" s="41">
        <f t="shared" si="23"/>
        <v>0</v>
      </c>
    </row>
    <row r="112" spans="1:17" hidden="1">
      <c r="A112" s="35">
        <v>12</v>
      </c>
      <c r="B112" s="2" t="s">
        <v>61</v>
      </c>
      <c r="C112" s="7">
        <v>19.9009</v>
      </c>
      <c r="D112" s="126">
        <v>55</v>
      </c>
      <c r="E112" s="126">
        <v>45</v>
      </c>
      <c r="F112" s="126">
        <v>5</v>
      </c>
      <c r="G112" s="38">
        <v>22.19</v>
      </c>
      <c r="H112" s="43">
        <v>0.55830000000000002</v>
      </c>
      <c r="I112" s="37">
        <v>0</v>
      </c>
      <c r="J112" s="38">
        <f t="shared" si="18"/>
        <v>34.578676999999999</v>
      </c>
      <c r="K112" s="38">
        <f t="shared" si="19"/>
        <v>34.578676999999999</v>
      </c>
      <c r="L112" s="88">
        <f>$G$16/G112*(D112)</f>
        <v>49.324019828751688</v>
      </c>
      <c r="M112" s="89">
        <f>$H$368/H112*E112</f>
        <v>24.180548092423425</v>
      </c>
      <c r="N112" s="39">
        <f t="shared" si="22"/>
        <v>0</v>
      </c>
      <c r="O112" s="62">
        <f t="shared" si="20"/>
        <v>73.504567921175109</v>
      </c>
      <c r="P112" s="94">
        <f t="shared" si="21"/>
        <v>34.578676999999999</v>
      </c>
      <c r="Q112" s="41">
        <f t="shared" si="23"/>
        <v>0</v>
      </c>
    </row>
    <row r="113" spans="1:17" hidden="1">
      <c r="A113" s="35">
        <v>13</v>
      </c>
      <c r="B113" s="2" t="s">
        <v>62</v>
      </c>
      <c r="C113" s="7">
        <v>21.8812</v>
      </c>
      <c r="D113" s="126">
        <v>55</v>
      </c>
      <c r="E113" s="126">
        <v>45</v>
      </c>
      <c r="F113" s="126">
        <v>5</v>
      </c>
      <c r="G113" s="38">
        <v>25.17</v>
      </c>
      <c r="H113" s="43">
        <v>0.51719999999999999</v>
      </c>
      <c r="I113" s="37">
        <v>0</v>
      </c>
      <c r="J113" s="38">
        <f t="shared" si="18"/>
        <v>38.187924000000002</v>
      </c>
      <c r="K113" s="38">
        <f t="shared" si="19"/>
        <v>38.187924000000002</v>
      </c>
      <c r="L113" s="88">
        <f>$G$17/G113*(D113)</f>
        <v>47.810885975367498</v>
      </c>
      <c r="M113" s="89">
        <f>$H$17/H113*E113</f>
        <v>18.271461716937353</v>
      </c>
      <c r="N113" s="39">
        <f t="shared" si="22"/>
        <v>0</v>
      </c>
      <c r="O113" s="62">
        <f t="shared" si="20"/>
        <v>66.08234769230485</v>
      </c>
      <c r="P113" s="94">
        <f t="shared" si="21"/>
        <v>38.187924000000002</v>
      </c>
      <c r="Q113" s="41">
        <f t="shared" si="23"/>
        <v>0</v>
      </c>
    </row>
    <row r="114" spans="1:17" hidden="1">
      <c r="A114" s="35">
        <v>14</v>
      </c>
      <c r="B114" s="2" t="s">
        <v>63</v>
      </c>
      <c r="C114" s="7">
        <v>24.058700000000002</v>
      </c>
      <c r="D114" s="126">
        <v>55</v>
      </c>
      <c r="E114" s="126">
        <v>45</v>
      </c>
      <c r="F114" s="126">
        <v>5</v>
      </c>
      <c r="G114" s="38">
        <v>28.26</v>
      </c>
      <c r="H114" s="43">
        <v>0.4738</v>
      </c>
      <c r="I114" s="37">
        <v>0</v>
      </c>
      <c r="J114" s="38">
        <f t="shared" si="18"/>
        <v>41.649588000000001</v>
      </c>
      <c r="K114" s="38">
        <f t="shared" si="19"/>
        <v>41.649588000000001</v>
      </c>
      <c r="L114" s="88">
        <f>$G$18/G114*(D114)</f>
        <v>46.825902335456469</v>
      </c>
      <c r="M114" s="89">
        <f>$H$18/H114*E114</f>
        <v>19.945124525116082</v>
      </c>
      <c r="N114" s="39">
        <f t="shared" si="22"/>
        <v>0</v>
      </c>
      <c r="O114" s="62">
        <f t="shared" si="20"/>
        <v>66.771026860572547</v>
      </c>
      <c r="P114" s="94">
        <f t="shared" si="21"/>
        <v>41.649588000000001</v>
      </c>
      <c r="Q114" s="41">
        <f t="shared" si="23"/>
        <v>0</v>
      </c>
    </row>
    <row r="115" spans="1:17" hidden="1">
      <c r="A115" s="35">
        <v>15</v>
      </c>
      <c r="B115" s="2" t="s">
        <v>64</v>
      </c>
      <c r="C115" s="7">
        <v>24.636099999999999</v>
      </c>
      <c r="D115" s="126">
        <v>55</v>
      </c>
      <c r="E115" s="126">
        <v>45</v>
      </c>
      <c r="F115" s="126">
        <v>5</v>
      </c>
      <c r="G115" s="38">
        <v>0</v>
      </c>
      <c r="H115" s="43">
        <v>0</v>
      </c>
      <c r="I115" s="37">
        <v>0</v>
      </c>
      <c r="J115" s="38">
        <f t="shared" si="18"/>
        <v>0</v>
      </c>
      <c r="K115" s="38">
        <f t="shared" si="19"/>
        <v>0</v>
      </c>
      <c r="L115" s="88">
        <v>0</v>
      </c>
      <c r="M115" s="89">
        <v>0</v>
      </c>
      <c r="N115" s="39">
        <f t="shared" si="22"/>
        <v>0</v>
      </c>
      <c r="O115" s="62">
        <f t="shared" si="20"/>
        <v>0</v>
      </c>
      <c r="P115" s="94">
        <v>0</v>
      </c>
      <c r="Q115" s="41">
        <f t="shared" si="23"/>
        <v>0</v>
      </c>
    </row>
    <row r="116" spans="1:17" hidden="1">
      <c r="A116" s="35">
        <v>16</v>
      </c>
      <c r="B116" s="2" t="s">
        <v>65</v>
      </c>
      <c r="C116" s="7">
        <v>36.005800000000001</v>
      </c>
      <c r="D116" s="126">
        <v>55</v>
      </c>
      <c r="E116" s="126">
        <v>45</v>
      </c>
      <c r="F116" s="126">
        <v>5</v>
      </c>
      <c r="G116" s="38">
        <v>39.979999999999997</v>
      </c>
      <c r="H116" s="43">
        <v>0.36990000000000001</v>
      </c>
      <c r="I116" s="37">
        <v>0</v>
      </c>
      <c r="J116" s="38">
        <f t="shared" si="18"/>
        <v>54.768601999999994</v>
      </c>
      <c r="K116" s="38">
        <f t="shared" si="19"/>
        <v>54.768601999999994</v>
      </c>
      <c r="L116" s="88">
        <f>$G$20/G116*(D116)</f>
        <v>49.538519259629815</v>
      </c>
      <c r="M116" s="89">
        <f>$H$20/H116*E116</f>
        <v>25.547445255474454</v>
      </c>
      <c r="N116" s="39">
        <f t="shared" si="22"/>
        <v>0</v>
      </c>
      <c r="O116" s="62">
        <f t="shared" si="20"/>
        <v>75.085964515104266</v>
      </c>
      <c r="P116" s="94">
        <f t="shared" ref="P116:P127" si="24">G116+(G116*H116)</f>
        <v>54.768601999999994</v>
      </c>
      <c r="Q116" s="41">
        <f t="shared" si="23"/>
        <v>0</v>
      </c>
    </row>
    <row r="117" spans="1:17" hidden="1">
      <c r="A117" s="35">
        <v>17</v>
      </c>
      <c r="B117" s="2" t="s">
        <v>66</v>
      </c>
      <c r="C117" s="7">
        <v>31.2301</v>
      </c>
      <c r="D117" s="126">
        <v>55</v>
      </c>
      <c r="E117" s="126">
        <v>45</v>
      </c>
      <c r="F117" s="126">
        <v>5</v>
      </c>
      <c r="G117" s="38">
        <v>34.28</v>
      </c>
      <c r="H117" s="43">
        <v>0.41160000000000002</v>
      </c>
      <c r="I117" s="37">
        <v>0</v>
      </c>
      <c r="J117" s="38">
        <f t="shared" si="18"/>
        <v>48.389648000000001</v>
      </c>
      <c r="K117" s="38">
        <f t="shared" si="19"/>
        <v>48.389648000000001</v>
      </c>
      <c r="L117" s="88">
        <f>$G$21/G117*(D117)</f>
        <v>50.106476079346557</v>
      </c>
      <c r="M117" s="89">
        <f>$H$21/H117*E117</f>
        <v>22.959183673469383</v>
      </c>
      <c r="N117" s="39">
        <f t="shared" si="22"/>
        <v>0</v>
      </c>
      <c r="O117" s="62">
        <f t="shared" si="20"/>
        <v>73.065659752815947</v>
      </c>
      <c r="P117" s="94">
        <f t="shared" si="24"/>
        <v>48.389648000000001</v>
      </c>
      <c r="Q117" s="41">
        <f t="shared" si="23"/>
        <v>0</v>
      </c>
    </row>
    <row r="118" spans="1:17" hidden="1">
      <c r="A118" s="35">
        <v>18</v>
      </c>
      <c r="B118" s="2" t="s">
        <v>67</v>
      </c>
      <c r="C118" s="7">
        <v>32.747100000000003</v>
      </c>
      <c r="D118" s="126">
        <v>55</v>
      </c>
      <c r="E118" s="126">
        <v>45</v>
      </c>
      <c r="F118" s="126">
        <v>5</v>
      </c>
      <c r="G118" s="38">
        <v>35.090000000000003</v>
      </c>
      <c r="H118" s="43">
        <v>0.40489999999999998</v>
      </c>
      <c r="I118" s="37">
        <v>0</v>
      </c>
      <c r="J118" s="38">
        <f t="shared" si="18"/>
        <v>49.297941000000002</v>
      </c>
      <c r="K118" s="38">
        <f t="shared" si="19"/>
        <v>49.297941000000002</v>
      </c>
      <c r="L118" s="88">
        <f>$G$22/G118*(D118)</f>
        <v>51.332288401253912</v>
      </c>
      <c r="M118" s="89">
        <f>$H$22/H118*E118</f>
        <v>23.339096073104471</v>
      </c>
      <c r="N118" s="39">
        <f t="shared" si="22"/>
        <v>0</v>
      </c>
      <c r="O118" s="62">
        <f t="shared" si="20"/>
        <v>74.671384474358376</v>
      </c>
      <c r="P118" s="94">
        <f t="shared" si="24"/>
        <v>49.297941000000002</v>
      </c>
      <c r="Q118" s="41">
        <f t="shared" si="23"/>
        <v>0</v>
      </c>
    </row>
    <row r="119" spans="1:17" hidden="1">
      <c r="A119" s="35">
        <v>19</v>
      </c>
      <c r="B119" s="2" t="s">
        <v>68</v>
      </c>
      <c r="C119" s="7">
        <v>36.869900000000001</v>
      </c>
      <c r="D119" s="126">
        <v>55</v>
      </c>
      <c r="E119" s="126">
        <v>45</v>
      </c>
      <c r="F119" s="126">
        <v>5</v>
      </c>
      <c r="G119" s="38">
        <v>40.270000000000003</v>
      </c>
      <c r="H119" s="43">
        <v>0.36820000000000003</v>
      </c>
      <c r="I119" s="37">
        <v>0</v>
      </c>
      <c r="J119" s="38">
        <f t="shared" si="18"/>
        <v>55.097414000000008</v>
      </c>
      <c r="K119" s="38">
        <f t="shared" si="19"/>
        <v>55.097414000000008</v>
      </c>
      <c r="L119" s="88">
        <f>$G$23/G119*(D119)</f>
        <v>50.356344673454181</v>
      </c>
      <c r="M119" s="89">
        <f>$H$23/H119*E119</f>
        <v>25.665399239543724</v>
      </c>
      <c r="N119" s="39">
        <f t="shared" si="22"/>
        <v>0</v>
      </c>
      <c r="O119" s="62">
        <f t="shared" si="20"/>
        <v>76.021743912997906</v>
      </c>
      <c r="P119" s="94">
        <f t="shared" si="24"/>
        <v>55.097414000000008</v>
      </c>
      <c r="Q119" s="41">
        <f t="shared" si="23"/>
        <v>0</v>
      </c>
    </row>
    <row r="120" spans="1:17" hidden="1">
      <c r="A120" s="35">
        <v>20</v>
      </c>
      <c r="B120" s="2" t="s">
        <v>69</v>
      </c>
      <c r="C120" s="7">
        <v>41.511800000000001</v>
      </c>
      <c r="D120" s="126">
        <v>55</v>
      </c>
      <c r="E120" s="126">
        <v>45</v>
      </c>
      <c r="F120" s="126">
        <v>5</v>
      </c>
      <c r="G120" s="38">
        <v>45.23</v>
      </c>
      <c r="H120" s="43">
        <v>0.34089999999999998</v>
      </c>
      <c r="I120" s="37">
        <v>0</v>
      </c>
      <c r="J120" s="38">
        <f t="shared" si="18"/>
        <v>60.648906999999994</v>
      </c>
      <c r="K120" s="38">
        <f t="shared" si="19"/>
        <v>60.648906999999994</v>
      </c>
      <c r="L120" s="88">
        <f>$G$24/G120*(D120)</f>
        <v>50.476453681185056</v>
      </c>
      <c r="M120" s="89">
        <f>$H$24/H120*E120</f>
        <v>27.720739219712527</v>
      </c>
      <c r="N120" s="39">
        <f t="shared" si="22"/>
        <v>0</v>
      </c>
      <c r="O120" s="62">
        <f t="shared" si="20"/>
        <v>78.197192900897591</v>
      </c>
      <c r="P120" s="94">
        <f t="shared" si="24"/>
        <v>60.648906999999994</v>
      </c>
      <c r="Q120" s="41">
        <f t="shared" si="23"/>
        <v>0</v>
      </c>
    </row>
    <row r="121" spans="1:17" hidden="1">
      <c r="A121" s="35">
        <v>21</v>
      </c>
      <c r="B121" s="2" t="s">
        <v>70</v>
      </c>
      <c r="C121" s="7">
        <v>19.9009</v>
      </c>
      <c r="D121" s="126">
        <v>55</v>
      </c>
      <c r="E121" s="126">
        <v>45</v>
      </c>
      <c r="F121" s="126">
        <v>5</v>
      </c>
      <c r="G121" s="38">
        <v>22.39</v>
      </c>
      <c r="H121" s="43">
        <v>0.5363</v>
      </c>
      <c r="I121" s="37">
        <v>0</v>
      </c>
      <c r="J121" s="38">
        <f t="shared" si="18"/>
        <v>34.397756999999999</v>
      </c>
      <c r="K121" s="38">
        <f t="shared" si="19"/>
        <v>34.397756999999999</v>
      </c>
      <c r="L121" s="88">
        <f>$G$25/G121*(D121)</f>
        <v>48.883430102724425</v>
      </c>
      <c r="M121" s="89">
        <f>$H$25/H121*E121</f>
        <v>17.620734663434643</v>
      </c>
      <c r="N121" s="39">
        <f t="shared" si="22"/>
        <v>0</v>
      </c>
      <c r="O121" s="62">
        <f t="shared" si="20"/>
        <v>66.504164766159064</v>
      </c>
      <c r="P121" s="94">
        <f t="shared" si="24"/>
        <v>34.397756999999999</v>
      </c>
      <c r="Q121" s="41">
        <f t="shared" si="23"/>
        <v>0</v>
      </c>
    </row>
    <row r="122" spans="1:17" hidden="1">
      <c r="A122" s="35">
        <v>22</v>
      </c>
      <c r="B122" s="2" t="s">
        <v>71</v>
      </c>
      <c r="C122" s="7">
        <v>21.8812</v>
      </c>
      <c r="D122" s="126">
        <v>55</v>
      </c>
      <c r="E122" s="126">
        <v>45</v>
      </c>
      <c r="F122" s="126">
        <v>5</v>
      </c>
      <c r="G122" s="38">
        <v>24.83</v>
      </c>
      <c r="H122" s="43">
        <v>0.52229999999999999</v>
      </c>
      <c r="I122" s="37">
        <v>0</v>
      </c>
      <c r="J122" s="38">
        <f t="shared" si="18"/>
        <v>37.798708999999995</v>
      </c>
      <c r="K122" s="38">
        <f t="shared" si="19"/>
        <v>37.798708999999995</v>
      </c>
      <c r="L122" s="88">
        <f>$G$26/G122*(D122)</f>
        <v>48.4655658477648</v>
      </c>
      <c r="M122" s="89">
        <f>$H$26/H122*E122</f>
        <v>18.093049971280873</v>
      </c>
      <c r="N122" s="39">
        <f t="shared" si="22"/>
        <v>0</v>
      </c>
      <c r="O122" s="62">
        <f t="shared" si="20"/>
        <v>66.55861581904567</v>
      </c>
      <c r="P122" s="94">
        <f t="shared" si="24"/>
        <v>37.798708999999995</v>
      </c>
      <c r="Q122" s="41">
        <f t="shared" si="23"/>
        <v>0</v>
      </c>
    </row>
    <row r="123" spans="1:17" hidden="1">
      <c r="A123" s="35">
        <v>23</v>
      </c>
      <c r="B123" s="2" t="s">
        <v>72</v>
      </c>
      <c r="C123" s="7">
        <v>24.058700000000002</v>
      </c>
      <c r="D123" s="126">
        <v>55</v>
      </c>
      <c r="E123" s="126">
        <v>45</v>
      </c>
      <c r="F123" s="126">
        <v>5</v>
      </c>
      <c r="G123" s="38">
        <v>27.98</v>
      </c>
      <c r="H123" s="43">
        <v>0.4773</v>
      </c>
      <c r="I123" s="37">
        <v>0</v>
      </c>
      <c r="J123" s="38">
        <f t="shared" si="18"/>
        <v>41.334854</v>
      </c>
      <c r="K123" s="38">
        <f t="shared" si="19"/>
        <v>41.334854</v>
      </c>
      <c r="L123" s="88">
        <f>$G$27/G123*(D123)</f>
        <v>47.29449606862044</v>
      </c>
      <c r="M123" s="89">
        <f>$H$27/H123*E123</f>
        <v>19.798868636077938</v>
      </c>
      <c r="N123" s="39">
        <f t="shared" si="22"/>
        <v>0</v>
      </c>
      <c r="O123" s="62">
        <f t="shared" si="20"/>
        <v>67.093364704698374</v>
      </c>
      <c r="P123" s="94">
        <f t="shared" si="24"/>
        <v>41.334854</v>
      </c>
      <c r="Q123" s="41">
        <f t="shared" si="23"/>
        <v>0</v>
      </c>
    </row>
    <row r="124" spans="1:17" hidden="1">
      <c r="A124" s="35">
        <v>24</v>
      </c>
      <c r="B124" s="2" t="s">
        <v>73</v>
      </c>
      <c r="C124" s="7">
        <v>27.087800000000001</v>
      </c>
      <c r="D124" s="126">
        <v>55</v>
      </c>
      <c r="E124" s="126">
        <v>45</v>
      </c>
      <c r="F124" s="126">
        <v>5</v>
      </c>
      <c r="G124" s="38">
        <v>31.12</v>
      </c>
      <c r="H124" s="43">
        <v>0.44109999999999999</v>
      </c>
      <c r="I124" s="37">
        <v>0</v>
      </c>
      <c r="J124" s="38">
        <f t="shared" si="18"/>
        <v>44.847031999999999</v>
      </c>
      <c r="K124" s="38">
        <f t="shared" si="19"/>
        <v>44.847031999999999</v>
      </c>
      <c r="L124" s="88">
        <f>$G$28/G124*(D124)</f>
        <v>47.877570694087403</v>
      </c>
      <c r="M124" s="89">
        <f>$H$28/H124*E124</f>
        <v>21.423713443663569</v>
      </c>
      <c r="N124" s="39">
        <f t="shared" si="22"/>
        <v>0</v>
      </c>
      <c r="O124" s="62">
        <f t="shared" si="20"/>
        <v>69.301284137750969</v>
      </c>
      <c r="P124" s="94">
        <f t="shared" si="24"/>
        <v>44.847031999999999</v>
      </c>
      <c r="Q124" s="41">
        <f t="shared" si="23"/>
        <v>0</v>
      </c>
    </row>
    <row r="125" spans="1:17" hidden="1">
      <c r="A125" s="35">
        <v>25</v>
      </c>
      <c r="B125" s="2" t="s">
        <v>74</v>
      </c>
      <c r="C125" s="7">
        <v>21.368400000000001</v>
      </c>
      <c r="D125" s="126">
        <v>55</v>
      </c>
      <c r="E125" s="126">
        <v>45</v>
      </c>
      <c r="F125" s="126">
        <v>5</v>
      </c>
      <c r="G125" s="38">
        <v>24.78</v>
      </c>
      <c r="H125" s="43">
        <v>0.52339999999999998</v>
      </c>
      <c r="I125" s="37">
        <v>0</v>
      </c>
      <c r="J125" s="38">
        <f t="shared" si="18"/>
        <v>37.749852000000004</v>
      </c>
      <c r="K125" s="38">
        <f t="shared" si="19"/>
        <v>37.749852000000004</v>
      </c>
      <c r="L125" s="88">
        <f>$G$29/G125*(D125)</f>
        <v>47.431396287328489</v>
      </c>
      <c r="M125" s="89">
        <f>$H$29/H125*E125</f>
        <v>18.055024837600307</v>
      </c>
      <c r="N125" s="39">
        <f t="shared" si="22"/>
        <v>0</v>
      </c>
      <c r="O125" s="62">
        <f t="shared" si="20"/>
        <v>65.486421124928796</v>
      </c>
      <c r="P125" s="94">
        <f t="shared" si="24"/>
        <v>37.749852000000004</v>
      </c>
      <c r="Q125" s="41">
        <f t="shared" si="23"/>
        <v>0</v>
      </c>
    </row>
    <row r="126" spans="1:17" hidden="1">
      <c r="A126" s="35">
        <v>26</v>
      </c>
      <c r="B126" s="2" t="s">
        <v>75</v>
      </c>
      <c r="C126" s="7">
        <v>23.494800000000001</v>
      </c>
      <c r="D126" s="126">
        <v>55</v>
      </c>
      <c r="E126" s="126">
        <v>45</v>
      </c>
      <c r="F126" s="126">
        <v>5</v>
      </c>
      <c r="G126" s="38">
        <v>27.99</v>
      </c>
      <c r="H126" s="43">
        <v>0.47689999999999999</v>
      </c>
      <c r="I126" s="37">
        <v>0</v>
      </c>
      <c r="J126" s="38">
        <f t="shared" si="18"/>
        <v>41.338431</v>
      </c>
      <c r="K126" s="38">
        <f t="shared" si="19"/>
        <v>41.338431</v>
      </c>
      <c r="L126" s="88">
        <f>$G$30/G126*(D126)</f>
        <v>46.157556270096457</v>
      </c>
      <c r="M126" s="89">
        <f>$H$30/H126*E126</f>
        <v>19.815474942335918</v>
      </c>
      <c r="N126" s="39">
        <f t="shared" si="22"/>
        <v>0</v>
      </c>
      <c r="O126" s="62">
        <f t="shared" si="20"/>
        <v>65.973031212432375</v>
      </c>
      <c r="P126" s="94">
        <f t="shared" si="24"/>
        <v>41.338431</v>
      </c>
      <c r="Q126" s="41">
        <f t="shared" si="23"/>
        <v>0</v>
      </c>
    </row>
    <row r="127" spans="1:17" ht="15.75" hidden="1" thickBot="1">
      <c r="A127" s="44">
        <v>27</v>
      </c>
      <c r="B127" s="10" t="s">
        <v>76</v>
      </c>
      <c r="C127" s="11">
        <v>25.227399999999999</v>
      </c>
      <c r="D127" s="127">
        <v>55</v>
      </c>
      <c r="E127" s="127">
        <v>45</v>
      </c>
      <c r="F127" s="126">
        <v>5</v>
      </c>
      <c r="G127" s="165">
        <v>29.18</v>
      </c>
      <c r="H127" s="46">
        <v>0.46260000000000001</v>
      </c>
      <c r="I127" s="37">
        <v>0</v>
      </c>
      <c r="J127" s="38">
        <f t="shared" si="18"/>
        <v>42.678668000000002</v>
      </c>
      <c r="K127" s="38">
        <f t="shared" si="19"/>
        <v>42.678668000000002</v>
      </c>
      <c r="L127" s="90">
        <f>$G$31/G127*(D127)</f>
        <v>47.55483207676491</v>
      </c>
      <c r="M127" s="89">
        <f>$H$31/H127*E127</f>
        <v>20.428015564202333</v>
      </c>
      <c r="N127" s="39">
        <f t="shared" si="22"/>
        <v>0</v>
      </c>
      <c r="O127" s="62">
        <f t="shared" si="20"/>
        <v>67.982847640967236</v>
      </c>
      <c r="P127" s="95">
        <f t="shared" si="24"/>
        <v>42.678668000000002</v>
      </c>
      <c r="Q127" s="41">
        <f t="shared" si="23"/>
        <v>0</v>
      </c>
    </row>
    <row r="128" spans="1:17" ht="16.5" hidden="1" thickBot="1">
      <c r="A128" s="265" t="s">
        <v>77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121"/>
      <c r="O128" s="64">
        <f>SUM(O101:O127)</f>
        <v>1836.7232069643103</v>
      </c>
      <c r="P128" s="48"/>
    </row>
    <row r="129" spans="1:17" hidden="1"/>
    <row r="130" spans="1:17" ht="15.75" hidden="1" thickBot="1"/>
    <row r="131" spans="1:17" ht="15.75" hidden="1">
      <c r="A131" s="26" t="s">
        <v>31</v>
      </c>
      <c r="B131" s="27" t="s">
        <v>4</v>
      </c>
      <c r="C131" s="50"/>
      <c r="D131" s="123"/>
      <c r="E131" s="123"/>
      <c r="F131" s="123"/>
      <c r="G131" s="161"/>
      <c r="H131" s="29"/>
      <c r="I131" s="29"/>
      <c r="J131" s="28"/>
      <c r="K131" s="161"/>
      <c r="L131" s="30"/>
      <c r="M131" s="31"/>
      <c r="N131" s="31"/>
      <c r="O131" s="60"/>
      <c r="P131" s="32"/>
    </row>
    <row r="132" spans="1:17" ht="78.75" hidden="1">
      <c r="A132" s="12" t="s">
        <v>34</v>
      </c>
      <c r="B132" s="1" t="s">
        <v>35</v>
      </c>
      <c r="C132" s="6" t="s">
        <v>36</v>
      </c>
      <c r="D132" s="125" t="s">
        <v>37</v>
      </c>
      <c r="E132" s="125" t="s">
        <v>38</v>
      </c>
      <c r="F132" s="125" t="s">
        <v>39</v>
      </c>
      <c r="G132" s="162" t="s">
        <v>40</v>
      </c>
      <c r="H132" s="5" t="s">
        <v>41</v>
      </c>
      <c r="I132" s="5" t="s">
        <v>42</v>
      </c>
      <c r="J132" s="6" t="s">
        <v>43</v>
      </c>
      <c r="K132" s="162" t="s">
        <v>44</v>
      </c>
      <c r="L132" s="33" t="s">
        <v>45</v>
      </c>
      <c r="M132" s="33" t="s">
        <v>46</v>
      </c>
      <c r="N132" s="33" t="s">
        <v>47</v>
      </c>
      <c r="O132" s="61" t="s">
        <v>48</v>
      </c>
      <c r="P132" s="91" t="s">
        <v>49</v>
      </c>
    </row>
    <row r="133" spans="1:17" hidden="1">
      <c r="A133" s="35">
        <v>1</v>
      </c>
      <c r="B133" s="2" t="s">
        <v>50</v>
      </c>
      <c r="C133" s="7">
        <v>29.0853</v>
      </c>
      <c r="D133" s="126">
        <v>55</v>
      </c>
      <c r="E133" s="126">
        <v>45</v>
      </c>
      <c r="F133" s="126">
        <v>5</v>
      </c>
      <c r="G133" s="38">
        <v>29.09</v>
      </c>
      <c r="H133" s="37">
        <v>0.35</v>
      </c>
      <c r="I133" s="37">
        <v>0</v>
      </c>
      <c r="J133" s="38">
        <f t="shared" ref="J133:J159" si="25">G133+(G133*H133)</f>
        <v>39.271500000000003</v>
      </c>
      <c r="K133" s="38">
        <f t="shared" ref="K133:K159" si="26">J133-(J133*I133)</f>
        <v>39.271500000000003</v>
      </c>
      <c r="L133" s="88">
        <f>$G$5/G133*(D133)</f>
        <v>55</v>
      </c>
      <c r="M133" s="89">
        <f>$H$5/H133*E133</f>
        <v>27</v>
      </c>
      <c r="N133" s="39">
        <f>I133/$I$293*(F133)</f>
        <v>0</v>
      </c>
      <c r="O133" s="62">
        <f t="shared" ref="O133:O159" si="27">L133+M133+N133</f>
        <v>82</v>
      </c>
      <c r="P133" s="94">
        <f t="shared" ref="P133:P159" si="28">G133+(G133*H133)</f>
        <v>39.271500000000003</v>
      </c>
      <c r="Q133" s="41">
        <f t="shared" ref="Q133:Q159" si="29">J133-P133</f>
        <v>0</v>
      </c>
    </row>
    <row r="134" spans="1:17" hidden="1">
      <c r="A134" s="35">
        <v>2</v>
      </c>
      <c r="B134" s="2" t="s">
        <v>51</v>
      </c>
      <c r="C134" s="7">
        <v>36.869900000000001</v>
      </c>
      <c r="D134" s="126">
        <v>55</v>
      </c>
      <c r="E134" s="126">
        <v>45</v>
      </c>
      <c r="F134" s="126">
        <v>5</v>
      </c>
      <c r="G134" s="38">
        <v>36.869999999999997</v>
      </c>
      <c r="H134" s="37">
        <v>0.33</v>
      </c>
      <c r="I134" s="37">
        <v>0</v>
      </c>
      <c r="J134" s="38">
        <f t="shared" si="25"/>
        <v>49.037099999999995</v>
      </c>
      <c r="K134" s="38">
        <f t="shared" si="26"/>
        <v>49.037099999999995</v>
      </c>
      <c r="L134" s="88">
        <f>$G$6/G134*(D134)</f>
        <v>55</v>
      </c>
      <c r="M134" s="89">
        <f>$H$6/H134*E134</f>
        <v>28.636363636363637</v>
      </c>
      <c r="N134" s="39">
        <f t="shared" ref="N134:N159" si="30">I134/$I$293*(F134)</f>
        <v>0</v>
      </c>
      <c r="O134" s="62">
        <f t="shared" si="27"/>
        <v>83.63636363636364</v>
      </c>
      <c r="P134" s="94">
        <f t="shared" si="28"/>
        <v>49.037099999999995</v>
      </c>
      <c r="Q134" s="41">
        <f t="shared" si="29"/>
        <v>0</v>
      </c>
    </row>
    <row r="135" spans="1:17" hidden="1">
      <c r="A135" s="35">
        <v>3</v>
      </c>
      <c r="B135" s="2" t="s">
        <v>52</v>
      </c>
      <c r="C135" s="7">
        <v>17.821000000000002</v>
      </c>
      <c r="D135" s="126">
        <v>55</v>
      </c>
      <c r="E135" s="126">
        <v>45</v>
      </c>
      <c r="F135" s="126">
        <v>5</v>
      </c>
      <c r="G135" s="38">
        <v>17.82</v>
      </c>
      <c r="H135" s="37">
        <v>0.375</v>
      </c>
      <c r="I135" s="37">
        <v>0</v>
      </c>
      <c r="J135" s="38">
        <f t="shared" si="25"/>
        <v>24.502500000000001</v>
      </c>
      <c r="K135" s="38">
        <f t="shared" si="26"/>
        <v>24.502500000000001</v>
      </c>
      <c r="L135" s="88">
        <f>$G$39/G135*(D135)</f>
        <v>55.003086419753089</v>
      </c>
      <c r="M135" s="89">
        <f>$H$359/H135*E135</f>
        <v>36</v>
      </c>
      <c r="N135" s="39">
        <f t="shared" si="30"/>
        <v>0</v>
      </c>
      <c r="O135" s="62">
        <f t="shared" si="27"/>
        <v>91.003086419753089</v>
      </c>
      <c r="P135" s="94">
        <f t="shared" si="28"/>
        <v>24.502500000000001</v>
      </c>
      <c r="Q135" s="41">
        <f t="shared" si="29"/>
        <v>0</v>
      </c>
    </row>
    <row r="136" spans="1:17" hidden="1">
      <c r="A136" s="35">
        <v>4</v>
      </c>
      <c r="B136" s="2" t="s">
        <v>53</v>
      </c>
      <c r="C136" s="7">
        <v>18.558900000000001</v>
      </c>
      <c r="D136" s="126">
        <v>55</v>
      </c>
      <c r="E136" s="126">
        <v>45</v>
      </c>
      <c r="F136" s="126">
        <v>5</v>
      </c>
      <c r="G136" s="38">
        <v>18.559999999999999</v>
      </c>
      <c r="H136" s="37">
        <v>0.375</v>
      </c>
      <c r="I136" s="37">
        <v>0</v>
      </c>
      <c r="J136" s="38">
        <f t="shared" si="25"/>
        <v>25.519999999999996</v>
      </c>
      <c r="K136" s="38">
        <f t="shared" si="26"/>
        <v>25.519999999999996</v>
      </c>
      <c r="L136" s="88">
        <f>$G$40/G136*(D136)</f>
        <v>54.996740301724145</v>
      </c>
      <c r="M136" s="89">
        <f>$H$360/H136*E136</f>
        <v>36</v>
      </c>
      <c r="N136" s="39">
        <f t="shared" si="30"/>
        <v>0</v>
      </c>
      <c r="O136" s="62">
        <f t="shared" si="27"/>
        <v>90.996740301724145</v>
      </c>
      <c r="P136" s="94">
        <f t="shared" si="28"/>
        <v>25.519999999999996</v>
      </c>
      <c r="Q136" s="41">
        <f t="shared" si="29"/>
        <v>0</v>
      </c>
    </row>
    <row r="137" spans="1:17" hidden="1">
      <c r="A137" s="35">
        <v>5</v>
      </c>
      <c r="B137" s="2" t="s">
        <v>54</v>
      </c>
      <c r="C137" s="7">
        <v>20.4057</v>
      </c>
      <c r="D137" s="126">
        <v>55</v>
      </c>
      <c r="E137" s="126">
        <v>45</v>
      </c>
      <c r="F137" s="126">
        <v>5</v>
      </c>
      <c r="G137" s="38">
        <v>20.41</v>
      </c>
      <c r="H137" s="37">
        <v>0.375</v>
      </c>
      <c r="I137" s="37">
        <v>0</v>
      </c>
      <c r="J137" s="38">
        <f t="shared" si="25"/>
        <v>28.063749999999999</v>
      </c>
      <c r="K137" s="38">
        <f t="shared" si="26"/>
        <v>28.063749999999999</v>
      </c>
      <c r="L137" s="88">
        <f>$G$41/G137*(D137)</f>
        <v>55</v>
      </c>
      <c r="M137" s="89">
        <f>$H$9/H137*E137</f>
        <v>25.199999999999996</v>
      </c>
      <c r="N137" s="39">
        <f t="shared" si="30"/>
        <v>0</v>
      </c>
      <c r="O137" s="62">
        <f t="shared" si="27"/>
        <v>80.199999999999989</v>
      </c>
      <c r="P137" s="94">
        <f t="shared" si="28"/>
        <v>28.063749999999999</v>
      </c>
      <c r="Q137" s="41">
        <f t="shared" si="29"/>
        <v>0</v>
      </c>
    </row>
    <row r="138" spans="1:17" hidden="1">
      <c r="A138" s="35">
        <v>6</v>
      </c>
      <c r="B138" s="2" t="s">
        <v>55</v>
      </c>
      <c r="C138" s="7">
        <v>23.934899999999999</v>
      </c>
      <c r="D138" s="126">
        <v>55</v>
      </c>
      <c r="E138" s="126">
        <v>45</v>
      </c>
      <c r="F138" s="126">
        <v>5</v>
      </c>
      <c r="G138" s="38">
        <v>23.93</v>
      </c>
      <c r="H138" s="37">
        <v>0.36</v>
      </c>
      <c r="I138" s="37">
        <v>0</v>
      </c>
      <c r="J138" s="38">
        <f t="shared" si="25"/>
        <v>32.544799999999995</v>
      </c>
      <c r="K138" s="38">
        <f t="shared" si="26"/>
        <v>32.544799999999995</v>
      </c>
      <c r="L138" s="88">
        <f>$G$42/G138*(D138)</f>
        <v>55</v>
      </c>
      <c r="M138" s="89">
        <f>$H$10/H138*E138</f>
        <v>26.25</v>
      </c>
      <c r="N138" s="39">
        <f t="shared" si="30"/>
        <v>0</v>
      </c>
      <c r="O138" s="62">
        <f t="shared" si="27"/>
        <v>81.25</v>
      </c>
      <c r="P138" s="94">
        <f t="shared" si="28"/>
        <v>32.544799999999995</v>
      </c>
      <c r="Q138" s="41">
        <f t="shared" si="29"/>
        <v>0</v>
      </c>
    </row>
    <row r="139" spans="1:17" hidden="1">
      <c r="A139" s="35">
        <v>7</v>
      </c>
      <c r="B139" s="2" t="s">
        <v>56</v>
      </c>
      <c r="C139" s="7">
        <v>29.0853</v>
      </c>
      <c r="D139" s="126">
        <v>55</v>
      </c>
      <c r="E139" s="126">
        <v>45</v>
      </c>
      <c r="F139" s="126">
        <v>5</v>
      </c>
      <c r="G139" s="38">
        <v>29.09</v>
      </c>
      <c r="H139" s="37">
        <v>0.35</v>
      </c>
      <c r="I139" s="37">
        <v>0</v>
      </c>
      <c r="J139" s="38">
        <f t="shared" si="25"/>
        <v>39.271500000000003</v>
      </c>
      <c r="K139" s="38">
        <f t="shared" si="26"/>
        <v>39.271500000000003</v>
      </c>
      <c r="L139" s="88">
        <f>$G$11/G139*(D139)</f>
        <v>55</v>
      </c>
      <c r="M139" s="89">
        <f>$H$11/H139*E139</f>
        <v>27</v>
      </c>
      <c r="N139" s="39">
        <f t="shared" si="30"/>
        <v>0</v>
      </c>
      <c r="O139" s="62">
        <f t="shared" si="27"/>
        <v>82</v>
      </c>
      <c r="P139" s="94">
        <f t="shared" si="28"/>
        <v>39.271500000000003</v>
      </c>
      <c r="Q139" s="41">
        <f t="shared" si="29"/>
        <v>0</v>
      </c>
    </row>
    <row r="140" spans="1:17" hidden="1">
      <c r="A140" s="35">
        <v>8</v>
      </c>
      <c r="B140" s="2" t="s">
        <v>57</v>
      </c>
      <c r="C140" s="7">
        <v>30.498100000000001</v>
      </c>
      <c r="D140" s="126">
        <v>55</v>
      </c>
      <c r="E140" s="126">
        <v>45</v>
      </c>
      <c r="F140" s="126">
        <v>5</v>
      </c>
      <c r="G140" s="38">
        <v>30.5</v>
      </c>
      <c r="H140" s="37">
        <v>0.34</v>
      </c>
      <c r="I140" s="37">
        <v>0</v>
      </c>
      <c r="J140" s="38">
        <f t="shared" si="25"/>
        <v>40.870000000000005</v>
      </c>
      <c r="K140" s="38">
        <f t="shared" si="26"/>
        <v>40.870000000000005</v>
      </c>
      <c r="L140" s="88">
        <f>$G$44/G140*(D140)</f>
        <v>54.996573770491807</v>
      </c>
      <c r="M140" s="89">
        <f>$H$12/H140*E140</f>
        <v>27.794117647058819</v>
      </c>
      <c r="N140" s="39">
        <f t="shared" si="30"/>
        <v>0</v>
      </c>
      <c r="O140" s="62">
        <f t="shared" si="27"/>
        <v>82.790691417550619</v>
      </c>
      <c r="P140" s="94">
        <f t="shared" si="28"/>
        <v>40.870000000000005</v>
      </c>
      <c r="Q140" s="41">
        <f t="shared" si="29"/>
        <v>0</v>
      </c>
    </row>
    <row r="141" spans="1:17" hidden="1">
      <c r="A141" s="35">
        <v>9</v>
      </c>
      <c r="B141" s="2" t="s">
        <v>58</v>
      </c>
      <c r="C141" s="7">
        <v>33.809100000000001</v>
      </c>
      <c r="D141" s="126">
        <v>55</v>
      </c>
      <c r="E141" s="126">
        <v>45</v>
      </c>
      <c r="F141" s="126">
        <v>5</v>
      </c>
      <c r="G141" s="38">
        <v>33.81</v>
      </c>
      <c r="H141" s="43">
        <v>0.33500000000000002</v>
      </c>
      <c r="I141" s="37">
        <v>0</v>
      </c>
      <c r="J141" s="38">
        <f t="shared" si="25"/>
        <v>45.136350000000007</v>
      </c>
      <c r="K141" s="38">
        <f t="shared" si="26"/>
        <v>45.136350000000007</v>
      </c>
      <c r="L141" s="88">
        <f>$G$45/G141*(D141)</f>
        <v>54.998535936113576</v>
      </c>
      <c r="M141" s="89">
        <f>$H$13/H141*E141</f>
        <v>28.208955223880594</v>
      </c>
      <c r="N141" s="39">
        <f t="shared" si="30"/>
        <v>0</v>
      </c>
      <c r="O141" s="62">
        <f t="shared" si="27"/>
        <v>83.207491159994163</v>
      </c>
      <c r="P141" s="94">
        <f t="shared" si="28"/>
        <v>45.136350000000007</v>
      </c>
      <c r="Q141" s="41">
        <f t="shared" si="29"/>
        <v>0</v>
      </c>
    </row>
    <row r="142" spans="1:17" hidden="1">
      <c r="A142" s="35">
        <v>10</v>
      </c>
      <c r="B142" s="2" t="s">
        <v>59</v>
      </c>
      <c r="C142" s="7">
        <v>35.161900000000003</v>
      </c>
      <c r="D142" s="126">
        <v>55</v>
      </c>
      <c r="E142" s="126">
        <v>45</v>
      </c>
      <c r="F142" s="126">
        <v>5</v>
      </c>
      <c r="G142" s="38">
        <v>35.159999999999997</v>
      </c>
      <c r="H142" s="43">
        <v>0.33</v>
      </c>
      <c r="I142" s="37">
        <v>0</v>
      </c>
      <c r="J142" s="38">
        <f t="shared" si="25"/>
        <v>46.762799999999999</v>
      </c>
      <c r="K142" s="38">
        <f t="shared" si="26"/>
        <v>46.762799999999999</v>
      </c>
      <c r="L142" s="88">
        <f>$G$46/G142*(D142)</f>
        <v>55.002972127417529</v>
      </c>
      <c r="M142" s="89">
        <f>$H$14/H142*E142</f>
        <v>28.636363636363637</v>
      </c>
      <c r="N142" s="39">
        <f t="shared" si="30"/>
        <v>0</v>
      </c>
      <c r="O142" s="62">
        <f t="shared" si="27"/>
        <v>83.639335763781162</v>
      </c>
      <c r="P142" s="94">
        <f t="shared" si="28"/>
        <v>46.762799999999999</v>
      </c>
      <c r="Q142" s="41">
        <f t="shared" si="29"/>
        <v>0</v>
      </c>
    </row>
    <row r="143" spans="1:17" hidden="1">
      <c r="A143" s="35">
        <v>11</v>
      </c>
      <c r="B143" s="2" t="s">
        <v>60</v>
      </c>
      <c r="C143" s="7">
        <v>39.588799999999999</v>
      </c>
      <c r="D143" s="126">
        <v>55</v>
      </c>
      <c r="E143" s="126">
        <v>45</v>
      </c>
      <c r="F143" s="126">
        <v>5</v>
      </c>
      <c r="G143" s="38">
        <v>39.590000000000003</v>
      </c>
      <c r="H143" s="43">
        <v>0.33</v>
      </c>
      <c r="I143" s="37">
        <v>0</v>
      </c>
      <c r="J143" s="38">
        <f t="shared" si="25"/>
        <v>52.654700000000005</v>
      </c>
      <c r="K143" s="38">
        <f t="shared" si="26"/>
        <v>52.654700000000005</v>
      </c>
      <c r="L143" s="88">
        <f>$G$15/G143*(D143)</f>
        <v>55</v>
      </c>
      <c r="M143" s="89">
        <f>$H$15/H143*E143</f>
        <v>28.636363636363637</v>
      </c>
      <c r="N143" s="39">
        <f t="shared" si="30"/>
        <v>0</v>
      </c>
      <c r="O143" s="62">
        <f t="shared" si="27"/>
        <v>83.63636363636364</v>
      </c>
      <c r="P143" s="94">
        <f t="shared" si="28"/>
        <v>52.654700000000005</v>
      </c>
      <c r="Q143" s="41">
        <f t="shared" si="29"/>
        <v>0</v>
      </c>
    </row>
    <row r="144" spans="1:17" hidden="1">
      <c r="A144" s="35">
        <v>12</v>
      </c>
      <c r="B144" s="2" t="s">
        <v>61</v>
      </c>
      <c r="C144" s="7">
        <v>19.9009</v>
      </c>
      <c r="D144" s="126">
        <v>55</v>
      </c>
      <c r="E144" s="126">
        <v>45</v>
      </c>
      <c r="F144" s="126">
        <v>5</v>
      </c>
      <c r="G144" s="38">
        <v>19.899999999999999</v>
      </c>
      <c r="H144" s="43">
        <v>0.375</v>
      </c>
      <c r="I144" s="37">
        <v>0</v>
      </c>
      <c r="J144" s="38">
        <f t="shared" si="25"/>
        <v>27.362499999999997</v>
      </c>
      <c r="K144" s="38">
        <f t="shared" si="26"/>
        <v>27.362499999999997</v>
      </c>
      <c r="L144" s="88">
        <f>$G$16/G144*(D144)</f>
        <v>55</v>
      </c>
      <c r="M144" s="89">
        <f>$H$368/H144*E144</f>
        <v>36</v>
      </c>
      <c r="N144" s="39">
        <f t="shared" si="30"/>
        <v>0</v>
      </c>
      <c r="O144" s="62">
        <f t="shared" si="27"/>
        <v>91</v>
      </c>
      <c r="P144" s="94">
        <f t="shared" si="28"/>
        <v>27.362499999999997</v>
      </c>
      <c r="Q144" s="41">
        <f t="shared" si="29"/>
        <v>0</v>
      </c>
    </row>
    <row r="145" spans="1:17" hidden="1">
      <c r="A145" s="35">
        <v>13</v>
      </c>
      <c r="B145" s="2" t="s">
        <v>62</v>
      </c>
      <c r="C145" s="7">
        <v>21.8812</v>
      </c>
      <c r="D145" s="126">
        <v>55</v>
      </c>
      <c r="E145" s="126">
        <v>45</v>
      </c>
      <c r="F145" s="126">
        <v>5</v>
      </c>
      <c r="G145" s="38">
        <v>21.88</v>
      </c>
      <c r="H145" s="43">
        <v>0.375</v>
      </c>
      <c r="I145" s="37">
        <v>0</v>
      </c>
      <c r="J145" s="38">
        <f t="shared" si="25"/>
        <v>30.085000000000001</v>
      </c>
      <c r="K145" s="38">
        <f t="shared" si="26"/>
        <v>30.085000000000001</v>
      </c>
      <c r="L145" s="88">
        <f>$G$17/G145*(D145)</f>
        <v>55</v>
      </c>
      <c r="M145" s="89">
        <f>$H$17/H145*E145</f>
        <v>25.199999999999996</v>
      </c>
      <c r="N145" s="39">
        <f t="shared" si="30"/>
        <v>0</v>
      </c>
      <c r="O145" s="62">
        <f t="shared" si="27"/>
        <v>80.199999999999989</v>
      </c>
      <c r="P145" s="94">
        <f t="shared" si="28"/>
        <v>30.085000000000001</v>
      </c>
      <c r="Q145" s="41">
        <f t="shared" si="29"/>
        <v>0</v>
      </c>
    </row>
    <row r="146" spans="1:17" hidden="1">
      <c r="A146" s="35">
        <v>14</v>
      </c>
      <c r="B146" s="2" t="s">
        <v>63</v>
      </c>
      <c r="C146" s="7">
        <v>24.058700000000002</v>
      </c>
      <c r="D146" s="126">
        <v>55</v>
      </c>
      <c r="E146" s="126">
        <v>45</v>
      </c>
      <c r="F146" s="126">
        <v>5</v>
      </c>
      <c r="G146" s="38">
        <v>24.06</v>
      </c>
      <c r="H146" s="43">
        <v>0.35</v>
      </c>
      <c r="I146" s="37">
        <v>0</v>
      </c>
      <c r="J146" s="38">
        <f t="shared" si="25"/>
        <v>32.480999999999995</v>
      </c>
      <c r="K146" s="38">
        <f t="shared" si="26"/>
        <v>32.480999999999995</v>
      </c>
      <c r="L146" s="88">
        <f>$G$18/G146*(D146)</f>
        <v>55</v>
      </c>
      <c r="M146" s="89">
        <f>$H$18/H146*E146</f>
        <v>27</v>
      </c>
      <c r="N146" s="39">
        <f t="shared" si="30"/>
        <v>0</v>
      </c>
      <c r="O146" s="62">
        <f t="shared" si="27"/>
        <v>82</v>
      </c>
      <c r="P146" s="94">
        <f t="shared" si="28"/>
        <v>32.480999999999995</v>
      </c>
      <c r="Q146" s="41">
        <f t="shared" si="29"/>
        <v>0</v>
      </c>
    </row>
    <row r="147" spans="1:17" hidden="1">
      <c r="A147" s="35">
        <v>15</v>
      </c>
      <c r="B147" s="2" t="s">
        <v>64</v>
      </c>
      <c r="C147" s="7">
        <v>24.636099999999999</v>
      </c>
      <c r="D147" s="126">
        <v>55</v>
      </c>
      <c r="E147" s="126">
        <v>45</v>
      </c>
      <c r="F147" s="126">
        <v>5</v>
      </c>
      <c r="G147" s="38">
        <v>24.64</v>
      </c>
      <c r="H147" s="43">
        <v>0.35</v>
      </c>
      <c r="I147" s="37">
        <v>0</v>
      </c>
      <c r="J147" s="38">
        <f t="shared" si="25"/>
        <v>33.263999999999996</v>
      </c>
      <c r="K147" s="38">
        <f t="shared" si="26"/>
        <v>33.263999999999996</v>
      </c>
      <c r="L147" s="88">
        <f>$G$51/G147*(D147)</f>
        <v>55</v>
      </c>
      <c r="M147" s="89">
        <f>$H$19/H147*E147</f>
        <v>27</v>
      </c>
      <c r="N147" s="39">
        <f t="shared" si="30"/>
        <v>0</v>
      </c>
      <c r="O147" s="62">
        <f t="shared" si="27"/>
        <v>82</v>
      </c>
      <c r="P147" s="94">
        <f t="shared" si="28"/>
        <v>33.263999999999996</v>
      </c>
      <c r="Q147" s="41">
        <f t="shared" si="29"/>
        <v>0</v>
      </c>
    </row>
    <row r="148" spans="1:17" hidden="1">
      <c r="A148" s="35">
        <v>16</v>
      </c>
      <c r="B148" s="2" t="s">
        <v>65</v>
      </c>
      <c r="C148" s="7">
        <v>36.005800000000001</v>
      </c>
      <c r="D148" s="126">
        <v>55</v>
      </c>
      <c r="E148" s="126">
        <v>45</v>
      </c>
      <c r="F148" s="126">
        <v>5</v>
      </c>
      <c r="G148" s="38">
        <v>36.01</v>
      </c>
      <c r="H148" s="43">
        <v>0.33</v>
      </c>
      <c r="I148" s="37">
        <v>0</v>
      </c>
      <c r="J148" s="38">
        <f t="shared" si="25"/>
        <v>47.893299999999996</v>
      </c>
      <c r="K148" s="38">
        <f t="shared" si="26"/>
        <v>47.893299999999996</v>
      </c>
      <c r="L148" s="88">
        <f>$G$20/G148*(D148)</f>
        <v>55</v>
      </c>
      <c r="M148" s="89">
        <f>$H$20/H148*E148</f>
        <v>28.636363636363637</v>
      </c>
      <c r="N148" s="39">
        <f t="shared" si="30"/>
        <v>0</v>
      </c>
      <c r="O148" s="62">
        <f t="shared" si="27"/>
        <v>83.63636363636364</v>
      </c>
      <c r="P148" s="94">
        <f t="shared" si="28"/>
        <v>47.893299999999996</v>
      </c>
      <c r="Q148" s="41">
        <f t="shared" si="29"/>
        <v>0</v>
      </c>
    </row>
    <row r="149" spans="1:17" hidden="1">
      <c r="A149" s="35">
        <v>17</v>
      </c>
      <c r="B149" s="2" t="s">
        <v>66</v>
      </c>
      <c r="C149" s="7">
        <v>31.2301</v>
      </c>
      <c r="D149" s="126">
        <v>55</v>
      </c>
      <c r="E149" s="126">
        <v>45</v>
      </c>
      <c r="F149" s="126">
        <v>5</v>
      </c>
      <c r="G149" s="38">
        <v>31.23</v>
      </c>
      <c r="H149" s="43">
        <v>0.34</v>
      </c>
      <c r="I149" s="37">
        <v>0</v>
      </c>
      <c r="J149" s="38">
        <f t="shared" si="25"/>
        <v>41.848200000000006</v>
      </c>
      <c r="K149" s="38">
        <f t="shared" si="26"/>
        <v>41.848200000000006</v>
      </c>
      <c r="L149" s="88">
        <f>$G$21/G149*(D149)</f>
        <v>55</v>
      </c>
      <c r="M149" s="89">
        <f>$H$21/H149*E149</f>
        <v>27.794117647058819</v>
      </c>
      <c r="N149" s="39">
        <f t="shared" si="30"/>
        <v>0</v>
      </c>
      <c r="O149" s="62">
        <f t="shared" si="27"/>
        <v>82.794117647058812</v>
      </c>
      <c r="P149" s="94">
        <f t="shared" si="28"/>
        <v>41.848200000000006</v>
      </c>
      <c r="Q149" s="41">
        <f t="shared" si="29"/>
        <v>0</v>
      </c>
    </row>
    <row r="150" spans="1:17" hidden="1">
      <c r="A150" s="35">
        <v>18</v>
      </c>
      <c r="B150" s="2" t="s">
        <v>67</v>
      </c>
      <c r="C150" s="7">
        <v>32.747100000000003</v>
      </c>
      <c r="D150" s="126">
        <v>55</v>
      </c>
      <c r="E150" s="126">
        <v>45</v>
      </c>
      <c r="F150" s="126">
        <v>5</v>
      </c>
      <c r="G150" s="38">
        <v>32.75</v>
      </c>
      <c r="H150" s="43">
        <v>0.34</v>
      </c>
      <c r="I150" s="37">
        <v>0</v>
      </c>
      <c r="J150" s="38">
        <f t="shared" si="25"/>
        <v>43.885000000000005</v>
      </c>
      <c r="K150" s="38">
        <f t="shared" si="26"/>
        <v>43.885000000000005</v>
      </c>
      <c r="L150" s="88">
        <f>$G$22/G150*(D150)</f>
        <v>55</v>
      </c>
      <c r="M150" s="89">
        <f>$H$22/H150*E150</f>
        <v>27.794117647058819</v>
      </c>
      <c r="N150" s="39">
        <f t="shared" si="30"/>
        <v>0</v>
      </c>
      <c r="O150" s="62">
        <f t="shared" si="27"/>
        <v>82.794117647058812</v>
      </c>
      <c r="P150" s="94">
        <f t="shared" si="28"/>
        <v>43.885000000000005</v>
      </c>
      <c r="Q150" s="41">
        <f t="shared" si="29"/>
        <v>0</v>
      </c>
    </row>
    <row r="151" spans="1:17" hidden="1">
      <c r="A151" s="35">
        <v>19</v>
      </c>
      <c r="B151" s="2" t="s">
        <v>68</v>
      </c>
      <c r="C151" s="7">
        <v>36.869900000000001</v>
      </c>
      <c r="D151" s="126">
        <v>55</v>
      </c>
      <c r="E151" s="126">
        <v>45</v>
      </c>
      <c r="F151" s="126">
        <v>5</v>
      </c>
      <c r="G151" s="38">
        <v>36.869999999999997</v>
      </c>
      <c r="H151" s="43">
        <v>0.33</v>
      </c>
      <c r="I151" s="37">
        <v>0</v>
      </c>
      <c r="J151" s="38">
        <f t="shared" si="25"/>
        <v>49.037099999999995</v>
      </c>
      <c r="K151" s="38">
        <f t="shared" si="26"/>
        <v>49.037099999999995</v>
      </c>
      <c r="L151" s="88">
        <f>$G$23/G151*(D151)</f>
        <v>55</v>
      </c>
      <c r="M151" s="89">
        <f>$H$23/H151*E151</f>
        <v>28.636363636363637</v>
      </c>
      <c r="N151" s="39">
        <f t="shared" si="30"/>
        <v>0</v>
      </c>
      <c r="O151" s="62">
        <f t="shared" si="27"/>
        <v>83.63636363636364</v>
      </c>
      <c r="P151" s="94">
        <f t="shared" si="28"/>
        <v>49.037099999999995</v>
      </c>
      <c r="Q151" s="41">
        <f t="shared" si="29"/>
        <v>0</v>
      </c>
    </row>
    <row r="152" spans="1:17" hidden="1">
      <c r="A152" s="35">
        <v>20</v>
      </c>
      <c r="B152" s="2" t="s">
        <v>69</v>
      </c>
      <c r="C152" s="7">
        <v>41.511800000000001</v>
      </c>
      <c r="D152" s="126">
        <v>55</v>
      </c>
      <c r="E152" s="126">
        <v>45</v>
      </c>
      <c r="F152" s="126">
        <v>5</v>
      </c>
      <c r="G152" s="38">
        <v>41.51</v>
      </c>
      <c r="H152" s="43">
        <v>0.33</v>
      </c>
      <c r="I152" s="37">
        <v>0</v>
      </c>
      <c r="J152" s="38">
        <f t="shared" si="25"/>
        <v>55.208299999999994</v>
      </c>
      <c r="K152" s="38">
        <f t="shared" si="26"/>
        <v>55.208299999999994</v>
      </c>
      <c r="L152" s="88">
        <f>$G$24/G152*(D152)</f>
        <v>55</v>
      </c>
      <c r="M152" s="89">
        <f>$H$24/H152*E152</f>
        <v>28.636363636363637</v>
      </c>
      <c r="N152" s="39">
        <f t="shared" si="30"/>
        <v>0</v>
      </c>
      <c r="O152" s="62">
        <f t="shared" si="27"/>
        <v>83.63636363636364</v>
      </c>
      <c r="P152" s="94">
        <f t="shared" si="28"/>
        <v>55.208299999999994</v>
      </c>
      <c r="Q152" s="41">
        <f t="shared" si="29"/>
        <v>0</v>
      </c>
    </row>
    <row r="153" spans="1:17" hidden="1">
      <c r="A153" s="35">
        <v>21</v>
      </c>
      <c r="B153" s="2" t="s">
        <v>70</v>
      </c>
      <c r="C153" s="7">
        <v>19.9009</v>
      </c>
      <c r="D153" s="126">
        <v>55</v>
      </c>
      <c r="E153" s="126">
        <v>45</v>
      </c>
      <c r="F153" s="126">
        <v>5</v>
      </c>
      <c r="G153" s="38">
        <v>19.899999999999999</v>
      </c>
      <c r="H153" s="43">
        <v>0.375</v>
      </c>
      <c r="I153" s="37">
        <v>0</v>
      </c>
      <c r="J153" s="38">
        <f t="shared" si="25"/>
        <v>27.362499999999997</v>
      </c>
      <c r="K153" s="38">
        <f t="shared" si="26"/>
        <v>27.362499999999997</v>
      </c>
      <c r="L153" s="88">
        <f>$G$25/G153*(D153)</f>
        <v>55</v>
      </c>
      <c r="M153" s="89">
        <f>$H$25/H153*E153</f>
        <v>25.199999999999996</v>
      </c>
      <c r="N153" s="39">
        <f t="shared" si="30"/>
        <v>0</v>
      </c>
      <c r="O153" s="62">
        <f t="shared" si="27"/>
        <v>80.199999999999989</v>
      </c>
      <c r="P153" s="94">
        <f t="shared" si="28"/>
        <v>27.362499999999997</v>
      </c>
      <c r="Q153" s="41">
        <f t="shared" si="29"/>
        <v>0</v>
      </c>
    </row>
    <row r="154" spans="1:17" hidden="1">
      <c r="A154" s="35">
        <v>22</v>
      </c>
      <c r="B154" s="2" t="s">
        <v>71</v>
      </c>
      <c r="C154" s="7">
        <v>21.8812</v>
      </c>
      <c r="D154" s="126">
        <v>55</v>
      </c>
      <c r="E154" s="126">
        <v>45</v>
      </c>
      <c r="F154" s="126">
        <v>5</v>
      </c>
      <c r="G154" s="38">
        <v>21.88</v>
      </c>
      <c r="H154" s="43">
        <v>0.375</v>
      </c>
      <c r="I154" s="37">
        <v>0</v>
      </c>
      <c r="J154" s="38">
        <f t="shared" si="25"/>
        <v>30.085000000000001</v>
      </c>
      <c r="K154" s="38">
        <f t="shared" si="26"/>
        <v>30.085000000000001</v>
      </c>
      <c r="L154" s="88">
        <f>$G$26/G154*(D154)</f>
        <v>55</v>
      </c>
      <c r="M154" s="89">
        <f>$H$26/H154*E154</f>
        <v>25.199999999999996</v>
      </c>
      <c r="N154" s="39">
        <f t="shared" si="30"/>
        <v>0</v>
      </c>
      <c r="O154" s="62">
        <f t="shared" si="27"/>
        <v>80.199999999999989</v>
      </c>
      <c r="P154" s="94">
        <f t="shared" si="28"/>
        <v>30.085000000000001</v>
      </c>
      <c r="Q154" s="41">
        <f t="shared" si="29"/>
        <v>0</v>
      </c>
    </row>
    <row r="155" spans="1:17" hidden="1">
      <c r="A155" s="35">
        <v>23</v>
      </c>
      <c r="B155" s="2" t="s">
        <v>72</v>
      </c>
      <c r="C155" s="7">
        <v>24.058700000000002</v>
      </c>
      <c r="D155" s="126">
        <v>55</v>
      </c>
      <c r="E155" s="126">
        <v>45</v>
      </c>
      <c r="F155" s="126">
        <v>5</v>
      </c>
      <c r="G155" s="38">
        <v>24.06</v>
      </c>
      <c r="H155" s="43">
        <v>0.35499999999999998</v>
      </c>
      <c r="I155" s="37">
        <v>0</v>
      </c>
      <c r="J155" s="38">
        <f t="shared" si="25"/>
        <v>32.601299999999995</v>
      </c>
      <c r="K155" s="38">
        <f t="shared" si="26"/>
        <v>32.601299999999995</v>
      </c>
      <c r="L155" s="88">
        <f>$G$27/G155*(D155)</f>
        <v>55</v>
      </c>
      <c r="M155" s="89">
        <f>$H$27/H155*E155</f>
        <v>26.619718309859156</v>
      </c>
      <c r="N155" s="39">
        <f t="shared" si="30"/>
        <v>0</v>
      </c>
      <c r="O155" s="62">
        <f t="shared" si="27"/>
        <v>81.619718309859152</v>
      </c>
      <c r="P155" s="94">
        <f t="shared" si="28"/>
        <v>32.601299999999995</v>
      </c>
      <c r="Q155" s="41">
        <f t="shared" si="29"/>
        <v>0</v>
      </c>
    </row>
    <row r="156" spans="1:17" hidden="1">
      <c r="A156" s="35">
        <v>24</v>
      </c>
      <c r="B156" s="2" t="s">
        <v>73</v>
      </c>
      <c r="C156" s="7">
        <v>27.087800000000001</v>
      </c>
      <c r="D156" s="126">
        <v>55</v>
      </c>
      <c r="E156" s="126">
        <v>45</v>
      </c>
      <c r="F156" s="126">
        <v>5</v>
      </c>
      <c r="G156" s="38">
        <v>27.09</v>
      </c>
      <c r="H156" s="43">
        <v>0.35</v>
      </c>
      <c r="I156" s="37">
        <v>0</v>
      </c>
      <c r="J156" s="38">
        <f t="shared" si="25"/>
        <v>36.5715</v>
      </c>
      <c r="K156" s="38">
        <f t="shared" si="26"/>
        <v>36.5715</v>
      </c>
      <c r="L156" s="88">
        <f>$G$28/G156*(D156)</f>
        <v>55</v>
      </c>
      <c r="M156" s="89">
        <f>$H$28/H156*E156</f>
        <v>27</v>
      </c>
      <c r="N156" s="39">
        <f t="shared" si="30"/>
        <v>0</v>
      </c>
      <c r="O156" s="62">
        <f t="shared" si="27"/>
        <v>82</v>
      </c>
      <c r="P156" s="94">
        <f t="shared" si="28"/>
        <v>36.5715</v>
      </c>
      <c r="Q156" s="41">
        <f t="shared" si="29"/>
        <v>0</v>
      </c>
    </row>
    <row r="157" spans="1:17" hidden="1">
      <c r="A157" s="35">
        <v>25</v>
      </c>
      <c r="B157" s="2" t="s">
        <v>74</v>
      </c>
      <c r="C157" s="7">
        <v>21.368400000000001</v>
      </c>
      <c r="D157" s="126">
        <v>55</v>
      </c>
      <c r="E157" s="126">
        <v>45</v>
      </c>
      <c r="F157" s="126">
        <v>5</v>
      </c>
      <c r="G157" s="38">
        <v>21.37</v>
      </c>
      <c r="H157" s="43">
        <v>0.375</v>
      </c>
      <c r="I157" s="37">
        <v>0</v>
      </c>
      <c r="J157" s="38">
        <f t="shared" si="25"/>
        <v>29.383749999999999</v>
      </c>
      <c r="K157" s="38">
        <f t="shared" si="26"/>
        <v>29.383749999999999</v>
      </c>
      <c r="L157" s="88">
        <f>$G$29/G157*(D157)</f>
        <v>55</v>
      </c>
      <c r="M157" s="89">
        <f>$H$29/H157*E157</f>
        <v>25.199999999999996</v>
      </c>
      <c r="N157" s="39">
        <f t="shared" si="30"/>
        <v>0</v>
      </c>
      <c r="O157" s="62">
        <f t="shared" si="27"/>
        <v>80.199999999999989</v>
      </c>
      <c r="P157" s="94">
        <f t="shared" si="28"/>
        <v>29.383749999999999</v>
      </c>
      <c r="Q157" s="41">
        <f t="shared" si="29"/>
        <v>0</v>
      </c>
    </row>
    <row r="158" spans="1:17" hidden="1">
      <c r="A158" s="35">
        <v>26</v>
      </c>
      <c r="B158" s="2" t="s">
        <v>75</v>
      </c>
      <c r="C158" s="7">
        <v>23.494800000000001</v>
      </c>
      <c r="D158" s="126">
        <v>55</v>
      </c>
      <c r="E158" s="126">
        <v>45</v>
      </c>
      <c r="F158" s="126">
        <v>5</v>
      </c>
      <c r="G158" s="38">
        <v>23.49</v>
      </c>
      <c r="H158" s="43">
        <v>0.36</v>
      </c>
      <c r="I158" s="37">
        <v>0</v>
      </c>
      <c r="J158" s="38">
        <f t="shared" si="25"/>
        <v>31.946399999999997</v>
      </c>
      <c r="K158" s="38">
        <f t="shared" si="26"/>
        <v>31.946399999999997</v>
      </c>
      <c r="L158" s="88">
        <f>$G$30/G158*(D158)</f>
        <v>55</v>
      </c>
      <c r="M158" s="89">
        <f>$H$30/H158*E158</f>
        <v>26.25</v>
      </c>
      <c r="N158" s="39">
        <f t="shared" si="30"/>
        <v>0</v>
      </c>
      <c r="O158" s="62">
        <f t="shared" si="27"/>
        <v>81.25</v>
      </c>
      <c r="P158" s="94">
        <f t="shared" si="28"/>
        <v>31.946399999999997</v>
      </c>
      <c r="Q158" s="41">
        <f t="shared" si="29"/>
        <v>0</v>
      </c>
    </row>
    <row r="159" spans="1:17" ht="15.75" hidden="1" thickBot="1">
      <c r="A159" s="44">
        <v>27</v>
      </c>
      <c r="B159" s="10" t="s">
        <v>76</v>
      </c>
      <c r="C159" s="11">
        <v>25.227399999999999</v>
      </c>
      <c r="D159" s="127">
        <v>55</v>
      </c>
      <c r="E159" s="127">
        <v>45</v>
      </c>
      <c r="F159" s="126">
        <v>5</v>
      </c>
      <c r="G159" s="165">
        <v>25.23</v>
      </c>
      <c r="H159" s="46">
        <v>0.35</v>
      </c>
      <c r="I159" s="37">
        <v>0</v>
      </c>
      <c r="J159" s="38">
        <f t="shared" si="25"/>
        <v>34.060499999999998</v>
      </c>
      <c r="K159" s="38">
        <f t="shared" si="26"/>
        <v>34.060499999999998</v>
      </c>
      <c r="L159" s="90">
        <f>$G$31/G159*(D159)</f>
        <v>55</v>
      </c>
      <c r="M159" s="89">
        <f>$H$31/H159*E159</f>
        <v>27</v>
      </c>
      <c r="N159" s="39">
        <f t="shared" si="30"/>
        <v>0</v>
      </c>
      <c r="O159" s="62">
        <f t="shared" si="27"/>
        <v>82</v>
      </c>
      <c r="P159" s="95">
        <f t="shared" si="28"/>
        <v>34.060499999999998</v>
      </c>
      <c r="Q159" s="41">
        <f t="shared" si="29"/>
        <v>0</v>
      </c>
    </row>
    <row r="160" spans="1:17" ht="16.5" hidden="1" thickBot="1">
      <c r="A160" s="265" t="s">
        <v>77</v>
      </c>
      <c r="B160" s="266"/>
      <c r="C160" s="266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121"/>
      <c r="O160" s="64">
        <f>SUM(O133:O159)</f>
        <v>2243.5271168485983</v>
      </c>
      <c r="P160" s="55"/>
    </row>
    <row r="161" spans="1:17" hidden="1"/>
    <row r="162" spans="1:17" ht="15.75" hidden="1" thickBot="1"/>
    <row r="163" spans="1:17" ht="15.75" hidden="1">
      <c r="A163" s="26" t="s">
        <v>31</v>
      </c>
      <c r="B163" s="27" t="s">
        <v>5</v>
      </c>
      <c r="C163" s="50"/>
      <c r="D163" s="123"/>
      <c r="E163" s="123"/>
      <c r="F163" s="123"/>
      <c r="G163" s="161"/>
      <c r="H163" s="29"/>
      <c r="I163" s="29"/>
      <c r="J163" s="28"/>
      <c r="K163" s="161"/>
      <c r="L163" s="30"/>
      <c r="M163" s="31"/>
      <c r="N163" s="31"/>
      <c r="O163" s="60"/>
      <c r="P163" s="32"/>
    </row>
    <row r="164" spans="1:17" ht="78.75" hidden="1">
      <c r="A164" s="12" t="s">
        <v>34</v>
      </c>
      <c r="B164" s="1" t="s">
        <v>35</v>
      </c>
      <c r="C164" s="6" t="s">
        <v>36</v>
      </c>
      <c r="D164" s="125" t="s">
        <v>37</v>
      </c>
      <c r="E164" s="125" t="s">
        <v>38</v>
      </c>
      <c r="F164" s="125" t="s">
        <v>39</v>
      </c>
      <c r="G164" s="162" t="s">
        <v>40</v>
      </c>
      <c r="H164" s="5" t="s">
        <v>41</v>
      </c>
      <c r="I164" s="5" t="s">
        <v>42</v>
      </c>
      <c r="J164" s="6" t="s">
        <v>43</v>
      </c>
      <c r="K164" s="162" t="s">
        <v>44</v>
      </c>
      <c r="L164" s="33" t="s">
        <v>45</v>
      </c>
      <c r="M164" s="33" t="s">
        <v>46</v>
      </c>
      <c r="N164" s="33" t="s">
        <v>47</v>
      </c>
      <c r="O164" s="61" t="s">
        <v>48</v>
      </c>
      <c r="P164" s="91" t="s">
        <v>49</v>
      </c>
    </row>
    <row r="165" spans="1:17" hidden="1">
      <c r="A165" s="35">
        <v>1</v>
      </c>
      <c r="B165" s="2" t="s">
        <v>50</v>
      </c>
      <c r="C165" s="7">
        <v>29.0853</v>
      </c>
      <c r="D165" s="126">
        <v>55</v>
      </c>
      <c r="E165" s="126">
        <v>45</v>
      </c>
      <c r="F165" s="126">
        <v>5</v>
      </c>
      <c r="G165" s="38">
        <v>29.1</v>
      </c>
      <c r="H165" s="37">
        <v>0.4</v>
      </c>
      <c r="I165" s="37">
        <v>0</v>
      </c>
      <c r="J165" s="38">
        <f t="shared" ref="J165:J191" si="31">G165+(G165*H165)</f>
        <v>40.74</v>
      </c>
      <c r="K165" s="38">
        <f t="shared" ref="K165:K191" si="32">J165-(J165*I165)</f>
        <v>40.74</v>
      </c>
      <c r="L165" s="88">
        <f>$G$5/G165*(D165)</f>
        <v>54.981099656357387</v>
      </c>
      <c r="M165" s="89">
        <f>$H$5/H165*E165</f>
        <v>23.624999999999996</v>
      </c>
      <c r="N165" s="39">
        <f>I165/$I$293*(F165)</f>
        <v>0</v>
      </c>
      <c r="O165" s="62">
        <f t="shared" ref="O165:O191" si="33">L165+M165+N165</f>
        <v>78.606099656357387</v>
      </c>
      <c r="P165" s="94">
        <f t="shared" ref="P165:P191" si="34">G165+(G165*H165)</f>
        <v>40.74</v>
      </c>
      <c r="Q165" s="41">
        <f t="shared" ref="Q165:Q191" si="35">J165-P165</f>
        <v>0</v>
      </c>
    </row>
    <row r="166" spans="1:17" hidden="1">
      <c r="A166" s="35">
        <v>2</v>
      </c>
      <c r="B166" s="2" t="s">
        <v>51</v>
      </c>
      <c r="C166" s="7">
        <v>36.869900000000001</v>
      </c>
      <c r="D166" s="126">
        <v>55</v>
      </c>
      <c r="E166" s="126">
        <v>45</v>
      </c>
      <c r="F166" s="126">
        <v>5</v>
      </c>
      <c r="G166" s="38">
        <v>36.9</v>
      </c>
      <c r="H166" s="37">
        <v>0.4</v>
      </c>
      <c r="I166" s="37">
        <v>0</v>
      </c>
      <c r="J166" s="38">
        <f t="shared" si="31"/>
        <v>51.66</v>
      </c>
      <c r="K166" s="38">
        <f t="shared" si="32"/>
        <v>51.66</v>
      </c>
      <c r="L166" s="88">
        <f>$G$6/G166*(D166)</f>
        <v>54.955284552845526</v>
      </c>
      <c r="M166" s="89">
        <f>$H$6/H166*E166</f>
        <v>23.624999999999996</v>
      </c>
      <c r="N166" s="39">
        <f t="shared" ref="N166:N191" si="36">I166/$I$293*(F166)</f>
        <v>0</v>
      </c>
      <c r="O166" s="62">
        <f t="shared" si="33"/>
        <v>78.580284552845526</v>
      </c>
      <c r="P166" s="94">
        <f t="shared" si="34"/>
        <v>51.66</v>
      </c>
      <c r="Q166" s="41">
        <f t="shared" si="35"/>
        <v>0</v>
      </c>
    </row>
    <row r="167" spans="1:17" hidden="1">
      <c r="A167" s="35">
        <v>3</v>
      </c>
      <c r="B167" s="2" t="s">
        <v>52</v>
      </c>
      <c r="C167" s="7">
        <v>17.821000000000002</v>
      </c>
      <c r="D167" s="126">
        <v>55</v>
      </c>
      <c r="E167" s="126">
        <v>45</v>
      </c>
      <c r="F167" s="126">
        <v>5</v>
      </c>
      <c r="G167" s="38">
        <v>17.899999999999999</v>
      </c>
      <c r="H167" s="37">
        <v>0.4</v>
      </c>
      <c r="I167" s="37">
        <v>0</v>
      </c>
      <c r="J167" s="38">
        <f t="shared" si="31"/>
        <v>25.06</v>
      </c>
      <c r="K167" s="38">
        <f t="shared" si="32"/>
        <v>25.06</v>
      </c>
      <c r="L167" s="88">
        <f>$G$39/G167*(D167)</f>
        <v>54.757262569832413</v>
      </c>
      <c r="M167" s="89">
        <f>$H$359/H167*E167</f>
        <v>33.749999999999993</v>
      </c>
      <c r="N167" s="39">
        <f t="shared" si="36"/>
        <v>0</v>
      </c>
      <c r="O167" s="62">
        <f t="shared" si="33"/>
        <v>88.507262569832406</v>
      </c>
      <c r="P167" s="94">
        <f t="shared" si="34"/>
        <v>25.06</v>
      </c>
      <c r="Q167" s="41">
        <f t="shared" si="35"/>
        <v>0</v>
      </c>
    </row>
    <row r="168" spans="1:17" hidden="1">
      <c r="A168" s="35">
        <v>4</v>
      </c>
      <c r="B168" s="2" t="s">
        <v>53</v>
      </c>
      <c r="C168" s="7">
        <v>18.558900000000001</v>
      </c>
      <c r="D168" s="126">
        <v>55</v>
      </c>
      <c r="E168" s="126">
        <v>45</v>
      </c>
      <c r="F168" s="126">
        <v>5</v>
      </c>
      <c r="G168" s="38">
        <v>18.600000000000001</v>
      </c>
      <c r="H168" s="37">
        <v>0.4</v>
      </c>
      <c r="I168" s="37">
        <v>0</v>
      </c>
      <c r="J168" s="38">
        <f t="shared" si="31"/>
        <v>26.040000000000003</v>
      </c>
      <c r="K168" s="38">
        <f t="shared" si="32"/>
        <v>26.040000000000003</v>
      </c>
      <c r="L168" s="88">
        <f>$G$40/G168*(D168)</f>
        <v>54.878467741935481</v>
      </c>
      <c r="M168" s="89">
        <f>$H$360/H168*E168</f>
        <v>33.749999999999993</v>
      </c>
      <c r="N168" s="39">
        <f t="shared" si="36"/>
        <v>0</v>
      </c>
      <c r="O168" s="62">
        <f t="shared" si="33"/>
        <v>88.628467741935481</v>
      </c>
      <c r="P168" s="94">
        <f t="shared" si="34"/>
        <v>26.040000000000003</v>
      </c>
      <c r="Q168" s="41">
        <f t="shared" si="35"/>
        <v>0</v>
      </c>
    </row>
    <row r="169" spans="1:17" hidden="1">
      <c r="A169" s="35">
        <v>5</v>
      </c>
      <c r="B169" s="2" t="s">
        <v>54</v>
      </c>
      <c r="C169" s="7">
        <v>20.4057</v>
      </c>
      <c r="D169" s="126">
        <v>55</v>
      </c>
      <c r="E169" s="126">
        <v>45</v>
      </c>
      <c r="F169" s="126">
        <v>5</v>
      </c>
      <c r="G169" s="38">
        <v>20.45</v>
      </c>
      <c r="H169" s="37">
        <v>0.4</v>
      </c>
      <c r="I169" s="37">
        <v>0</v>
      </c>
      <c r="J169" s="38">
        <f t="shared" si="31"/>
        <v>28.63</v>
      </c>
      <c r="K169" s="38">
        <f t="shared" si="32"/>
        <v>28.63</v>
      </c>
      <c r="L169" s="88">
        <f>$G$41/G169*(D169)</f>
        <v>54.892420537897308</v>
      </c>
      <c r="M169" s="89">
        <f>$H$9/H169*E169</f>
        <v>23.624999999999996</v>
      </c>
      <c r="N169" s="39">
        <f t="shared" si="36"/>
        <v>0</v>
      </c>
      <c r="O169" s="62">
        <f t="shared" si="33"/>
        <v>78.517420537897308</v>
      </c>
      <c r="P169" s="94">
        <f t="shared" si="34"/>
        <v>28.63</v>
      </c>
      <c r="Q169" s="41">
        <f t="shared" si="35"/>
        <v>0</v>
      </c>
    </row>
    <row r="170" spans="1:17" hidden="1">
      <c r="A170" s="35">
        <v>6</v>
      </c>
      <c r="B170" s="2" t="s">
        <v>55</v>
      </c>
      <c r="C170" s="7">
        <v>23.934899999999999</v>
      </c>
      <c r="D170" s="126">
        <v>55</v>
      </c>
      <c r="E170" s="126">
        <v>45</v>
      </c>
      <c r="F170" s="126">
        <v>5</v>
      </c>
      <c r="G170" s="38">
        <v>23.95</v>
      </c>
      <c r="H170" s="37">
        <v>0.4</v>
      </c>
      <c r="I170" s="37">
        <v>0</v>
      </c>
      <c r="J170" s="38">
        <f t="shared" si="31"/>
        <v>33.53</v>
      </c>
      <c r="K170" s="38">
        <f t="shared" si="32"/>
        <v>33.53</v>
      </c>
      <c r="L170" s="88">
        <f>$G$42/G170*(D170)</f>
        <v>54.954070981210855</v>
      </c>
      <c r="M170" s="89">
        <f>$H$10/H170*E170</f>
        <v>23.624999999999996</v>
      </c>
      <c r="N170" s="39">
        <f t="shared" si="36"/>
        <v>0</v>
      </c>
      <c r="O170" s="62">
        <f t="shared" si="33"/>
        <v>78.579070981210847</v>
      </c>
      <c r="P170" s="94">
        <f t="shared" si="34"/>
        <v>33.53</v>
      </c>
      <c r="Q170" s="41">
        <f t="shared" si="35"/>
        <v>0</v>
      </c>
    </row>
    <row r="171" spans="1:17" hidden="1">
      <c r="A171" s="35">
        <v>7</v>
      </c>
      <c r="B171" s="2" t="s">
        <v>56</v>
      </c>
      <c r="C171" s="7">
        <v>29.0853</v>
      </c>
      <c r="D171" s="126">
        <v>55</v>
      </c>
      <c r="E171" s="126">
        <v>45</v>
      </c>
      <c r="F171" s="126">
        <v>5</v>
      </c>
      <c r="G171" s="38">
        <v>29.1</v>
      </c>
      <c r="H171" s="37">
        <v>0.4</v>
      </c>
      <c r="I171" s="37">
        <v>0</v>
      </c>
      <c r="J171" s="38">
        <f t="shared" si="31"/>
        <v>40.74</v>
      </c>
      <c r="K171" s="38">
        <f t="shared" si="32"/>
        <v>40.74</v>
      </c>
      <c r="L171" s="88">
        <f>$G$11/G171*(D171)</f>
        <v>54.981099656357387</v>
      </c>
      <c r="M171" s="89">
        <f>$H$11/H171*E171</f>
        <v>23.624999999999996</v>
      </c>
      <c r="N171" s="39">
        <f t="shared" si="36"/>
        <v>0</v>
      </c>
      <c r="O171" s="62">
        <f t="shared" si="33"/>
        <v>78.606099656357387</v>
      </c>
      <c r="P171" s="94">
        <f t="shared" si="34"/>
        <v>40.74</v>
      </c>
      <c r="Q171" s="41">
        <f t="shared" si="35"/>
        <v>0</v>
      </c>
    </row>
    <row r="172" spans="1:17" hidden="1">
      <c r="A172" s="35">
        <v>8</v>
      </c>
      <c r="B172" s="2" t="s">
        <v>57</v>
      </c>
      <c r="C172" s="7">
        <v>30.498100000000001</v>
      </c>
      <c r="D172" s="126">
        <v>55</v>
      </c>
      <c r="E172" s="126">
        <v>45</v>
      </c>
      <c r="F172" s="126">
        <v>5</v>
      </c>
      <c r="G172" s="38">
        <v>30.5</v>
      </c>
      <c r="H172" s="43">
        <v>0.4</v>
      </c>
      <c r="I172" s="37">
        <v>0</v>
      </c>
      <c r="J172" s="38">
        <f t="shared" si="31"/>
        <v>42.7</v>
      </c>
      <c r="K172" s="38">
        <f t="shared" si="32"/>
        <v>42.7</v>
      </c>
      <c r="L172" s="88">
        <f>$G$44/G172*(D172)</f>
        <v>54.996573770491807</v>
      </c>
      <c r="M172" s="89">
        <f>$H$12/H172*E172</f>
        <v>23.624999999999996</v>
      </c>
      <c r="N172" s="39">
        <f t="shared" si="36"/>
        <v>0</v>
      </c>
      <c r="O172" s="62">
        <f t="shared" si="33"/>
        <v>78.621573770491807</v>
      </c>
      <c r="P172" s="94">
        <f t="shared" si="34"/>
        <v>42.7</v>
      </c>
      <c r="Q172" s="41">
        <f t="shared" si="35"/>
        <v>0</v>
      </c>
    </row>
    <row r="173" spans="1:17" hidden="1">
      <c r="A173" s="35">
        <v>9</v>
      </c>
      <c r="B173" s="2" t="s">
        <v>58</v>
      </c>
      <c r="C173" s="7">
        <v>33.809100000000001</v>
      </c>
      <c r="D173" s="126">
        <v>55</v>
      </c>
      <c r="E173" s="126">
        <v>45</v>
      </c>
      <c r="F173" s="126">
        <v>5</v>
      </c>
      <c r="G173" s="38">
        <v>33.85</v>
      </c>
      <c r="H173" s="43">
        <v>0.4</v>
      </c>
      <c r="I173" s="37">
        <v>0</v>
      </c>
      <c r="J173" s="38">
        <f t="shared" si="31"/>
        <v>47.39</v>
      </c>
      <c r="K173" s="38">
        <f t="shared" si="32"/>
        <v>47.39</v>
      </c>
      <c r="L173" s="88">
        <f>$G$45/G173*(D173)</f>
        <v>54.933545051698673</v>
      </c>
      <c r="M173" s="89">
        <f>$H$13/H173*E173</f>
        <v>23.624999999999996</v>
      </c>
      <c r="N173" s="39">
        <f t="shared" si="36"/>
        <v>0</v>
      </c>
      <c r="O173" s="62">
        <f t="shared" si="33"/>
        <v>78.558545051698673</v>
      </c>
      <c r="P173" s="94">
        <f t="shared" si="34"/>
        <v>47.39</v>
      </c>
      <c r="Q173" s="41">
        <f t="shared" si="35"/>
        <v>0</v>
      </c>
    </row>
    <row r="174" spans="1:17" hidden="1">
      <c r="A174" s="35">
        <v>10</v>
      </c>
      <c r="B174" s="2" t="s">
        <v>59</v>
      </c>
      <c r="C174" s="7">
        <v>35.161900000000003</v>
      </c>
      <c r="D174" s="126">
        <v>55</v>
      </c>
      <c r="E174" s="126">
        <v>45</v>
      </c>
      <c r="F174" s="126">
        <v>5</v>
      </c>
      <c r="G174" s="38">
        <v>35.200000000000003</v>
      </c>
      <c r="H174" s="43">
        <v>0.4</v>
      </c>
      <c r="I174" s="37">
        <v>0</v>
      </c>
      <c r="J174" s="38">
        <f t="shared" si="31"/>
        <v>49.28</v>
      </c>
      <c r="K174" s="38">
        <f t="shared" si="32"/>
        <v>49.28</v>
      </c>
      <c r="L174" s="88">
        <f>$G$46/G174*(D174)</f>
        <v>54.940468750000001</v>
      </c>
      <c r="M174" s="89">
        <f>$H$14/H174*E174</f>
        <v>23.624999999999996</v>
      </c>
      <c r="N174" s="39">
        <f t="shared" si="36"/>
        <v>0</v>
      </c>
      <c r="O174" s="62">
        <f t="shared" si="33"/>
        <v>78.565468749999994</v>
      </c>
      <c r="P174" s="94">
        <f t="shared" si="34"/>
        <v>49.28</v>
      </c>
      <c r="Q174" s="41">
        <f t="shared" si="35"/>
        <v>0</v>
      </c>
    </row>
    <row r="175" spans="1:17" hidden="1">
      <c r="A175" s="35">
        <v>11</v>
      </c>
      <c r="B175" s="2" t="s">
        <v>60</v>
      </c>
      <c r="C175" s="7">
        <v>39.588799999999999</v>
      </c>
      <c r="D175" s="126">
        <v>55</v>
      </c>
      <c r="E175" s="126">
        <v>45</v>
      </c>
      <c r="F175" s="126">
        <v>5</v>
      </c>
      <c r="G175" s="38">
        <v>39.6</v>
      </c>
      <c r="H175" s="43">
        <v>0.4</v>
      </c>
      <c r="I175" s="37">
        <v>0</v>
      </c>
      <c r="J175" s="38">
        <f t="shared" si="31"/>
        <v>55.440000000000005</v>
      </c>
      <c r="K175" s="38">
        <f t="shared" si="32"/>
        <v>55.440000000000005</v>
      </c>
      <c r="L175" s="88">
        <f>$G$15/G175*(D175)</f>
        <v>54.986111111111114</v>
      </c>
      <c r="M175" s="89">
        <f>$H$15/H175*E175</f>
        <v>23.624999999999996</v>
      </c>
      <c r="N175" s="39">
        <f t="shared" si="36"/>
        <v>0</v>
      </c>
      <c r="O175" s="62">
        <f t="shared" si="33"/>
        <v>78.611111111111114</v>
      </c>
      <c r="P175" s="94">
        <f t="shared" si="34"/>
        <v>55.440000000000005</v>
      </c>
      <c r="Q175" s="41">
        <f t="shared" si="35"/>
        <v>0</v>
      </c>
    </row>
    <row r="176" spans="1:17" hidden="1">
      <c r="A176" s="35">
        <v>12</v>
      </c>
      <c r="B176" s="2" t="s">
        <v>61</v>
      </c>
      <c r="C176" s="7">
        <v>19.9009</v>
      </c>
      <c r="D176" s="126">
        <v>55</v>
      </c>
      <c r="E176" s="126">
        <v>45</v>
      </c>
      <c r="F176" s="126">
        <v>5</v>
      </c>
      <c r="G176" s="38">
        <v>19.95</v>
      </c>
      <c r="H176" s="43">
        <v>0.4</v>
      </c>
      <c r="I176" s="37">
        <v>0</v>
      </c>
      <c r="J176" s="38">
        <f t="shared" si="31"/>
        <v>27.93</v>
      </c>
      <c r="K176" s="38">
        <f t="shared" si="32"/>
        <v>27.93</v>
      </c>
      <c r="L176" s="88">
        <f>$G$16/G176*(D176)</f>
        <v>54.862155388471173</v>
      </c>
      <c r="M176" s="89">
        <f>$H$368/H176*E176</f>
        <v>33.749999999999993</v>
      </c>
      <c r="N176" s="39">
        <f t="shared" si="36"/>
        <v>0</v>
      </c>
      <c r="O176" s="62">
        <f t="shared" si="33"/>
        <v>88.612155388471166</v>
      </c>
      <c r="P176" s="94">
        <f t="shared" si="34"/>
        <v>27.93</v>
      </c>
      <c r="Q176" s="41">
        <f t="shared" si="35"/>
        <v>0</v>
      </c>
    </row>
    <row r="177" spans="1:17" hidden="1">
      <c r="A177" s="35">
        <v>13</v>
      </c>
      <c r="B177" s="2" t="s">
        <v>62</v>
      </c>
      <c r="C177" s="7">
        <v>21.8812</v>
      </c>
      <c r="D177" s="126">
        <v>55</v>
      </c>
      <c r="E177" s="126">
        <v>45</v>
      </c>
      <c r="F177" s="126">
        <v>5</v>
      </c>
      <c r="G177" s="38">
        <v>21.9</v>
      </c>
      <c r="H177" s="43">
        <v>0.4</v>
      </c>
      <c r="I177" s="37">
        <v>0</v>
      </c>
      <c r="J177" s="38">
        <f t="shared" si="31"/>
        <v>30.659999999999997</v>
      </c>
      <c r="K177" s="38">
        <f t="shared" si="32"/>
        <v>30.659999999999997</v>
      </c>
      <c r="L177" s="88">
        <f>$G$17/G177*(D177)</f>
        <v>54.949771689497716</v>
      </c>
      <c r="M177" s="89">
        <f>$H$17/H177*E177</f>
        <v>23.624999999999996</v>
      </c>
      <c r="N177" s="39">
        <f t="shared" si="36"/>
        <v>0</v>
      </c>
      <c r="O177" s="62">
        <f t="shared" si="33"/>
        <v>78.574771689497709</v>
      </c>
      <c r="P177" s="94">
        <f t="shared" si="34"/>
        <v>30.659999999999997</v>
      </c>
      <c r="Q177" s="41">
        <f t="shared" si="35"/>
        <v>0</v>
      </c>
    </row>
    <row r="178" spans="1:17" hidden="1">
      <c r="A178" s="35">
        <v>14</v>
      </c>
      <c r="B178" s="2" t="s">
        <v>63</v>
      </c>
      <c r="C178" s="7">
        <v>24.058700000000002</v>
      </c>
      <c r="D178" s="126">
        <v>55</v>
      </c>
      <c r="E178" s="126">
        <v>45</v>
      </c>
      <c r="F178" s="126">
        <v>5</v>
      </c>
      <c r="G178" s="38">
        <v>24.1</v>
      </c>
      <c r="H178" s="43">
        <v>0.4</v>
      </c>
      <c r="I178" s="37">
        <v>0</v>
      </c>
      <c r="J178" s="38">
        <f t="shared" si="31"/>
        <v>33.74</v>
      </c>
      <c r="K178" s="38">
        <f t="shared" si="32"/>
        <v>33.74</v>
      </c>
      <c r="L178" s="88">
        <f>$G$18/G178*(D178)</f>
        <v>54.908713692946051</v>
      </c>
      <c r="M178" s="89">
        <f>$H$18/H178*E178</f>
        <v>23.624999999999996</v>
      </c>
      <c r="N178" s="39">
        <f t="shared" si="36"/>
        <v>0</v>
      </c>
      <c r="O178" s="62">
        <f t="shared" si="33"/>
        <v>78.533713692946051</v>
      </c>
      <c r="P178" s="94">
        <f t="shared" si="34"/>
        <v>33.74</v>
      </c>
      <c r="Q178" s="41">
        <f t="shared" si="35"/>
        <v>0</v>
      </c>
    </row>
    <row r="179" spans="1:17" hidden="1">
      <c r="A179" s="35">
        <v>15</v>
      </c>
      <c r="B179" s="2" t="s">
        <v>64</v>
      </c>
      <c r="C179" s="7">
        <v>24.636099999999999</v>
      </c>
      <c r="D179" s="126">
        <v>55</v>
      </c>
      <c r="E179" s="126">
        <v>45</v>
      </c>
      <c r="F179" s="126">
        <v>5</v>
      </c>
      <c r="G179" s="38">
        <v>24.7</v>
      </c>
      <c r="H179" s="43">
        <v>0.4</v>
      </c>
      <c r="I179" s="37">
        <v>0</v>
      </c>
      <c r="J179" s="38">
        <f t="shared" si="31"/>
        <v>34.58</v>
      </c>
      <c r="K179" s="38">
        <f t="shared" si="32"/>
        <v>34.58</v>
      </c>
      <c r="L179" s="88">
        <f>$G$51/G179*(D179)</f>
        <v>54.866396761133608</v>
      </c>
      <c r="M179" s="89">
        <f>$H$19/H179*E179</f>
        <v>23.624999999999996</v>
      </c>
      <c r="N179" s="39">
        <f t="shared" si="36"/>
        <v>0</v>
      </c>
      <c r="O179" s="62">
        <f t="shared" si="33"/>
        <v>78.491396761133601</v>
      </c>
      <c r="P179" s="94">
        <f t="shared" si="34"/>
        <v>34.58</v>
      </c>
      <c r="Q179" s="41">
        <f t="shared" si="35"/>
        <v>0</v>
      </c>
    </row>
    <row r="180" spans="1:17" hidden="1">
      <c r="A180" s="35">
        <v>16</v>
      </c>
      <c r="B180" s="2" t="s">
        <v>65</v>
      </c>
      <c r="C180" s="7">
        <v>36.005800000000001</v>
      </c>
      <c r="D180" s="126">
        <v>55</v>
      </c>
      <c r="E180" s="126">
        <v>45</v>
      </c>
      <c r="F180" s="126">
        <v>5</v>
      </c>
      <c r="G180" s="38">
        <v>36.1</v>
      </c>
      <c r="H180" s="43">
        <v>0.4</v>
      </c>
      <c r="I180" s="37">
        <v>0</v>
      </c>
      <c r="J180" s="38">
        <f t="shared" si="31"/>
        <v>50.540000000000006</v>
      </c>
      <c r="K180" s="38">
        <f t="shared" si="32"/>
        <v>50.540000000000006</v>
      </c>
      <c r="L180" s="88">
        <f>$G$20/G180*(D180)</f>
        <v>54.862880886426588</v>
      </c>
      <c r="M180" s="89">
        <f>$H$20/H180*E180</f>
        <v>23.624999999999996</v>
      </c>
      <c r="N180" s="39">
        <f t="shared" si="36"/>
        <v>0</v>
      </c>
      <c r="O180" s="62">
        <f t="shared" si="33"/>
        <v>78.487880886426581</v>
      </c>
      <c r="P180" s="94">
        <f t="shared" si="34"/>
        <v>50.540000000000006</v>
      </c>
      <c r="Q180" s="41">
        <f t="shared" si="35"/>
        <v>0</v>
      </c>
    </row>
    <row r="181" spans="1:17" hidden="1">
      <c r="A181" s="35">
        <v>17</v>
      </c>
      <c r="B181" s="2" t="s">
        <v>66</v>
      </c>
      <c r="C181" s="7">
        <v>31.2301</v>
      </c>
      <c r="D181" s="126">
        <v>55</v>
      </c>
      <c r="E181" s="126">
        <v>45</v>
      </c>
      <c r="F181" s="126">
        <v>5</v>
      </c>
      <c r="G181" s="38">
        <v>31.25</v>
      </c>
      <c r="H181" s="43">
        <v>0.4</v>
      </c>
      <c r="I181" s="37">
        <v>0</v>
      </c>
      <c r="J181" s="38">
        <f t="shared" si="31"/>
        <v>43.75</v>
      </c>
      <c r="K181" s="38">
        <f t="shared" si="32"/>
        <v>43.75</v>
      </c>
      <c r="L181" s="88">
        <f>$G$21/G181*(D181)</f>
        <v>54.964800000000004</v>
      </c>
      <c r="M181" s="89">
        <f>$H$21/H181*E181</f>
        <v>23.624999999999996</v>
      </c>
      <c r="N181" s="39">
        <f t="shared" si="36"/>
        <v>0</v>
      </c>
      <c r="O181" s="62">
        <f t="shared" si="33"/>
        <v>78.589799999999997</v>
      </c>
      <c r="P181" s="94">
        <f t="shared" si="34"/>
        <v>43.75</v>
      </c>
      <c r="Q181" s="41">
        <f t="shared" si="35"/>
        <v>0</v>
      </c>
    </row>
    <row r="182" spans="1:17" hidden="1">
      <c r="A182" s="35">
        <v>18</v>
      </c>
      <c r="B182" s="2" t="s">
        <v>67</v>
      </c>
      <c r="C182" s="7">
        <v>32.747100000000003</v>
      </c>
      <c r="D182" s="126">
        <v>55</v>
      </c>
      <c r="E182" s="126">
        <v>45</v>
      </c>
      <c r="F182" s="126">
        <v>5</v>
      </c>
      <c r="G182" s="38">
        <v>32.75</v>
      </c>
      <c r="H182" s="43">
        <v>0.4</v>
      </c>
      <c r="I182" s="37">
        <v>0</v>
      </c>
      <c r="J182" s="38">
        <f t="shared" si="31"/>
        <v>45.85</v>
      </c>
      <c r="K182" s="38">
        <f t="shared" si="32"/>
        <v>45.85</v>
      </c>
      <c r="L182" s="88">
        <f>$G$22/G182*(D182)</f>
        <v>55</v>
      </c>
      <c r="M182" s="89">
        <f>$H$22/H182*E182</f>
        <v>23.624999999999996</v>
      </c>
      <c r="N182" s="39">
        <f t="shared" si="36"/>
        <v>0</v>
      </c>
      <c r="O182" s="62">
        <f t="shared" si="33"/>
        <v>78.625</v>
      </c>
      <c r="P182" s="94">
        <f t="shared" si="34"/>
        <v>45.85</v>
      </c>
      <c r="Q182" s="41">
        <f t="shared" si="35"/>
        <v>0</v>
      </c>
    </row>
    <row r="183" spans="1:17" hidden="1">
      <c r="A183" s="35">
        <v>19</v>
      </c>
      <c r="B183" s="2" t="s">
        <v>68</v>
      </c>
      <c r="C183" s="7">
        <v>36.869900000000001</v>
      </c>
      <c r="D183" s="126">
        <v>55</v>
      </c>
      <c r="E183" s="126">
        <v>45</v>
      </c>
      <c r="F183" s="126">
        <v>5</v>
      </c>
      <c r="G183" s="38">
        <v>36.9</v>
      </c>
      <c r="H183" s="43">
        <v>0.4</v>
      </c>
      <c r="I183" s="37">
        <v>0</v>
      </c>
      <c r="J183" s="38">
        <f t="shared" si="31"/>
        <v>51.66</v>
      </c>
      <c r="K183" s="38">
        <f t="shared" si="32"/>
        <v>51.66</v>
      </c>
      <c r="L183" s="88">
        <f>$G$23/G183*(D183)</f>
        <v>54.955284552845526</v>
      </c>
      <c r="M183" s="89">
        <f>$H$23/H183*E183</f>
        <v>23.624999999999996</v>
      </c>
      <c r="N183" s="39">
        <f t="shared" si="36"/>
        <v>0</v>
      </c>
      <c r="O183" s="62">
        <f t="shared" si="33"/>
        <v>78.580284552845526</v>
      </c>
      <c r="P183" s="94">
        <f t="shared" si="34"/>
        <v>51.66</v>
      </c>
      <c r="Q183" s="41">
        <f t="shared" si="35"/>
        <v>0</v>
      </c>
    </row>
    <row r="184" spans="1:17" hidden="1">
      <c r="A184" s="35">
        <v>20</v>
      </c>
      <c r="B184" s="2" t="s">
        <v>69</v>
      </c>
      <c r="C184" s="7">
        <v>41.511800000000001</v>
      </c>
      <c r="D184" s="126">
        <v>55</v>
      </c>
      <c r="E184" s="126">
        <v>45</v>
      </c>
      <c r="F184" s="126">
        <v>5</v>
      </c>
      <c r="G184" s="38">
        <v>41.6</v>
      </c>
      <c r="H184" s="43">
        <v>0.4</v>
      </c>
      <c r="I184" s="37">
        <v>0</v>
      </c>
      <c r="J184" s="38">
        <f t="shared" si="31"/>
        <v>58.24</v>
      </c>
      <c r="K184" s="38">
        <f t="shared" si="32"/>
        <v>58.24</v>
      </c>
      <c r="L184" s="88">
        <f>$G$24/G184*(D184)</f>
        <v>54.881009615384613</v>
      </c>
      <c r="M184" s="89">
        <f>$H$24/H184*E184</f>
        <v>23.624999999999996</v>
      </c>
      <c r="N184" s="39">
        <f t="shared" si="36"/>
        <v>0</v>
      </c>
      <c r="O184" s="62">
        <f t="shared" si="33"/>
        <v>78.506009615384613</v>
      </c>
      <c r="P184" s="94">
        <f t="shared" si="34"/>
        <v>58.24</v>
      </c>
      <c r="Q184" s="41">
        <f t="shared" si="35"/>
        <v>0</v>
      </c>
    </row>
    <row r="185" spans="1:17" hidden="1">
      <c r="A185" s="35">
        <v>21</v>
      </c>
      <c r="B185" s="2" t="s">
        <v>70</v>
      </c>
      <c r="C185" s="7">
        <v>19.9009</v>
      </c>
      <c r="D185" s="126">
        <v>55</v>
      </c>
      <c r="E185" s="126">
        <v>45</v>
      </c>
      <c r="F185" s="126">
        <v>5</v>
      </c>
      <c r="G185" s="38">
        <v>19.95</v>
      </c>
      <c r="H185" s="43">
        <v>0.4</v>
      </c>
      <c r="I185" s="37">
        <v>0</v>
      </c>
      <c r="J185" s="38">
        <f t="shared" si="31"/>
        <v>27.93</v>
      </c>
      <c r="K185" s="38">
        <f t="shared" si="32"/>
        <v>27.93</v>
      </c>
      <c r="L185" s="88">
        <f>$G$25/G185*(D185)</f>
        <v>54.862155388471173</v>
      </c>
      <c r="M185" s="89">
        <f>$H$25/H185*E185</f>
        <v>23.624999999999996</v>
      </c>
      <c r="N185" s="39">
        <f t="shared" si="36"/>
        <v>0</v>
      </c>
      <c r="O185" s="62">
        <f t="shared" si="33"/>
        <v>78.487155388471166</v>
      </c>
      <c r="P185" s="94">
        <f t="shared" si="34"/>
        <v>27.93</v>
      </c>
      <c r="Q185" s="41">
        <f t="shared" si="35"/>
        <v>0</v>
      </c>
    </row>
    <row r="186" spans="1:17" hidden="1">
      <c r="A186" s="35">
        <v>22</v>
      </c>
      <c r="B186" s="2" t="s">
        <v>71</v>
      </c>
      <c r="C186" s="7">
        <v>21.8812</v>
      </c>
      <c r="D186" s="126">
        <v>55</v>
      </c>
      <c r="E186" s="126">
        <v>45</v>
      </c>
      <c r="F186" s="126">
        <v>5</v>
      </c>
      <c r="G186" s="38">
        <v>21.9</v>
      </c>
      <c r="H186" s="43">
        <v>0.4</v>
      </c>
      <c r="I186" s="37">
        <v>0</v>
      </c>
      <c r="J186" s="38">
        <f t="shared" si="31"/>
        <v>30.659999999999997</v>
      </c>
      <c r="K186" s="38">
        <f t="shared" si="32"/>
        <v>30.659999999999997</v>
      </c>
      <c r="L186" s="88">
        <f>$G$26/G186*(D186)</f>
        <v>54.949771689497716</v>
      </c>
      <c r="M186" s="89">
        <f>$H$26/H186*E186</f>
        <v>23.624999999999996</v>
      </c>
      <c r="N186" s="39">
        <f t="shared" si="36"/>
        <v>0</v>
      </c>
      <c r="O186" s="62">
        <f t="shared" si="33"/>
        <v>78.574771689497709</v>
      </c>
      <c r="P186" s="94">
        <f t="shared" si="34"/>
        <v>30.659999999999997</v>
      </c>
      <c r="Q186" s="41">
        <f t="shared" si="35"/>
        <v>0</v>
      </c>
    </row>
    <row r="187" spans="1:17" hidden="1">
      <c r="A187" s="35">
        <v>23</v>
      </c>
      <c r="B187" s="2" t="s">
        <v>72</v>
      </c>
      <c r="C187" s="7">
        <v>24.058700000000002</v>
      </c>
      <c r="D187" s="126">
        <v>55</v>
      </c>
      <c r="E187" s="126">
        <v>45</v>
      </c>
      <c r="F187" s="126">
        <v>5</v>
      </c>
      <c r="G187" s="38">
        <v>24.1</v>
      </c>
      <c r="H187" s="43">
        <v>0.4</v>
      </c>
      <c r="I187" s="37">
        <v>0</v>
      </c>
      <c r="J187" s="38">
        <f t="shared" si="31"/>
        <v>33.74</v>
      </c>
      <c r="K187" s="38">
        <f t="shared" si="32"/>
        <v>33.74</v>
      </c>
      <c r="L187" s="88">
        <f>$G$27/G187*(D187)</f>
        <v>54.908713692946051</v>
      </c>
      <c r="M187" s="89">
        <f>$H$27/H187*E187</f>
        <v>23.624999999999996</v>
      </c>
      <c r="N187" s="39">
        <f t="shared" si="36"/>
        <v>0</v>
      </c>
      <c r="O187" s="62">
        <f t="shared" si="33"/>
        <v>78.533713692946051</v>
      </c>
      <c r="P187" s="94">
        <f t="shared" si="34"/>
        <v>33.74</v>
      </c>
      <c r="Q187" s="41">
        <f t="shared" si="35"/>
        <v>0</v>
      </c>
    </row>
    <row r="188" spans="1:17" hidden="1">
      <c r="A188" s="35">
        <v>24</v>
      </c>
      <c r="B188" s="2" t="s">
        <v>73</v>
      </c>
      <c r="C188" s="7">
        <v>27.087800000000001</v>
      </c>
      <c r="D188" s="126">
        <v>55</v>
      </c>
      <c r="E188" s="126">
        <v>45</v>
      </c>
      <c r="F188" s="126">
        <v>5</v>
      </c>
      <c r="G188" s="38">
        <v>27.1</v>
      </c>
      <c r="H188" s="43">
        <v>0.4</v>
      </c>
      <c r="I188" s="37">
        <v>0</v>
      </c>
      <c r="J188" s="38">
        <f t="shared" si="31"/>
        <v>37.940000000000005</v>
      </c>
      <c r="K188" s="38">
        <f t="shared" si="32"/>
        <v>37.940000000000005</v>
      </c>
      <c r="L188" s="88">
        <f>$G$28/G188*(D188)</f>
        <v>54.979704797047965</v>
      </c>
      <c r="M188" s="89">
        <f>$H$28/H188*E188</f>
        <v>23.624999999999996</v>
      </c>
      <c r="N188" s="39">
        <f t="shared" si="36"/>
        <v>0</v>
      </c>
      <c r="O188" s="62">
        <f t="shared" si="33"/>
        <v>78.604704797047958</v>
      </c>
      <c r="P188" s="94">
        <f t="shared" si="34"/>
        <v>37.940000000000005</v>
      </c>
      <c r="Q188" s="41">
        <f t="shared" si="35"/>
        <v>0</v>
      </c>
    </row>
    <row r="189" spans="1:17" hidden="1">
      <c r="A189" s="35">
        <v>25</v>
      </c>
      <c r="B189" s="2" t="s">
        <v>74</v>
      </c>
      <c r="C189" s="7">
        <v>21.368400000000001</v>
      </c>
      <c r="D189" s="126">
        <v>55</v>
      </c>
      <c r="E189" s="126">
        <v>45</v>
      </c>
      <c r="F189" s="126">
        <v>5</v>
      </c>
      <c r="G189" s="38">
        <v>21.4</v>
      </c>
      <c r="H189" s="43">
        <v>0.4</v>
      </c>
      <c r="I189" s="37">
        <v>0</v>
      </c>
      <c r="J189" s="38">
        <f t="shared" si="31"/>
        <v>29.96</v>
      </c>
      <c r="K189" s="38">
        <f t="shared" si="32"/>
        <v>29.96</v>
      </c>
      <c r="L189" s="88">
        <f>$G$29/G189*(D189)</f>
        <v>54.922897196261687</v>
      </c>
      <c r="M189" s="89">
        <f>$H$29/H189*E189</f>
        <v>23.624999999999996</v>
      </c>
      <c r="N189" s="39">
        <f t="shared" si="36"/>
        <v>0</v>
      </c>
      <c r="O189" s="62">
        <f t="shared" si="33"/>
        <v>78.547897196261687</v>
      </c>
      <c r="P189" s="94">
        <f t="shared" si="34"/>
        <v>29.96</v>
      </c>
      <c r="Q189" s="41">
        <f t="shared" si="35"/>
        <v>0</v>
      </c>
    </row>
    <row r="190" spans="1:17" hidden="1">
      <c r="A190" s="35">
        <v>26</v>
      </c>
      <c r="B190" s="2" t="s">
        <v>75</v>
      </c>
      <c r="C190" s="7">
        <v>23.494800000000001</v>
      </c>
      <c r="D190" s="126">
        <v>55</v>
      </c>
      <c r="E190" s="126">
        <v>45</v>
      </c>
      <c r="F190" s="126">
        <v>5</v>
      </c>
      <c r="G190" s="38">
        <v>23.5</v>
      </c>
      <c r="H190" s="43">
        <v>0.4</v>
      </c>
      <c r="I190" s="37">
        <v>0</v>
      </c>
      <c r="J190" s="38">
        <f t="shared" si="31"/>
        <v>32.9</v>
      </c>
      <c r="K190" s="38">
        <f t="shared" si="32"/>
        <v>32.9</v>
      </c>
      <c r="L190" s="88">
        <f>$G$30/G190*(D190)</f>
        <v>54.97659574468085</v>
      </c>
      <c r="M190" s="89">
        <f>$H$30/H190*E190</f>
        <v>23.624999999999996</v>
      </c>
      <c r="N190" s="39">
        <f t="shared" si="36"/>
        <v>0</v>
      </c>
      <c r="O190" s="62">
        <f t="shared" si="33"/>
        <v>78.60159574468085</v>
      </c>
      <c r="P190" s="94">
        <f t="shared" si="34"/>
        <v>32.9</v>
      </c>
      <c r="Q190" s="41">
        <f t="shared" si="35"/>
        <v>0</v>
      </c>
    </row>
    <row r="191" spans="1:17" ht="15.75" hidden="1" thickBot="1">
      <c r="A191" s="44">
        <v>27</v>
      </c>
      <c r="B191" s="10" t="s">
        <v>76</v>
      </c>
      <c r="C191" s="11">
        <v>25.227399999999999</v>
      </c>
      <c r="D191" s="127">
        <v>55</v>
      </c>
      <c r="E191" s="127">
        <v>45</v>
      </c>
      <c r="F191" s="126">
        <v>5</v>
      </c>
      <c r="G191" s="165">
        <v>25.25</v>
      </c>
      <c r="H191" s="46">
        <v>0.4</v>
      </c>
      <c r="I191" s="37">
        <v>0</v>
      </c>
      <c r="J191" s="38">
        <f t="shared" si="31"/>
        <v>35.35</v>
      </c>
      <c r="K191" s="38">
        <f t="shared" si="32"/>
        <v>35.35</v>
      </c>
      <c r="L191" s="90">
        <f>$G$31/G191*(D191)</f>
        <v>54.956435643564355</v>
      </c>
      <c r="M191" s="89">
        <f>$H$31/H191*E191</f>
        <v>23.624999999999996</v>
      </c>
      <c r="N191" s="39">
        <f t="shared" si="36"/>
        <v>0</v>
      </c>
      <c r="O191" s="62">
        <f t="shared" si="33"/>
        <v>78.581435643564348</v>
      </c>
      <c r="P191" s="95">
        <f t="shared" si="34"/>
        <v>35.35</v>
      </c>
      <c r="Q191" s="41">
        <f t="shared" si="35"/>
        <v>0</v>
      </c>
    </row>
    <row r="192" spans="1:17" ht="16.5" hidden="1" thickBot="1">
      <c r="A192" s="265" t="s">
        <v>77</v>
      </c>
      <c r="B192" s="266"/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121"/>
      <c r="O192" s="64">
        <f>SUM(O165:O191)</f>
        <v>2151.3136911189131</v>
      </c>
      <c r="P192" s="55"/>
    </row>
    <row r="193" spans="1:25" hidden="1"/>
    <row r="194" spans="1:25" ht="15.75" thickBot="1"/>
    <row r="195" spans="1:25" ht="15.75">
      <c r="A195" s="26" t="s">
        <v>31</v>
      </c>
      <c r="B195" s="27" t="s">
        <v>6</v>
      </c>
      <c r="C195" s="50"/>
      <c r="D195" s="123"/>
      <c r="E195" s="123"/>
      <c r="F195" s="123"/>
      <c r="G195" s="161"/>
      <c r="H195" s="29"/>
      <c r="I195" s="29"/>
      <c r="J195" s="28"/>
      <c r="K195" s="161"/>
      <c r="L195" s="30"/>
      <c r="M195" s="31"/>
      <c r="N195" s="31"/>
      <c r="O195" s="60"/>
      <c r="P195" s="32"/>
    </row>
    <row r="196" spans="1:25" ht="78.75">
      <c r="A196" s="12" t="s">
        <v>34</v>
      </c>
      <c r="B196" s="1" t="s">
        <v>182</v>
      </c>
      <c r="C196" s="6" t="s">
        <v>36</v>
      </c>
      <c r="D196" s="125" t="s">
        <v>37</v>
      </c>
      <c r="E196" s="125" t="s">
        <v>38</v>
      </c>
      <c r="F196" s="125" t="s">
        <v>39</v>
      </c>
      <c r="G196" s="162" t="s">
        <v>40</v>
      </c>
      <c r="H196" s="5" t="s">
        <v>41</v>
      </c>
      <c r="I196" s="5" t="s">
        <v>42</v>
      </c>
      <c r="J196" s="6" t="s">
        <v>43</v>
      </c>
      <c r="K196" s="162" t="s">
        <v>44</v>
      </c>
      <c r="L196" s="33" t="s">
        <v>45</v>
      </c>
      <c r="M196" s="33" t="s">
        <v>46</v>
      </c>
      <c r="N196" s="33" t="s">
        <v>47</v>
      </c>
      <c r="O196" s="61" t="s">
        <v>48</v>
      </c>
      <c r="P196" s="91" t="s">
        <v>49</v>
      </c>
      <c r="R196" s="173" t="s">
        <v>242</v>
      </c>
      <c r="S196" s="176" t="s">
        <v>238</v>
      </c>
      <c r="T196" s="182" t="s">
        <v>239</v>
      </c>
      <c r="U196" s="176" t="s">
        <v>237</v>
      </c>
      <c r="V196" s="170" t="s">
        <v>240</v>
      </c>
    </row>
    <row r="197" spans="1:25">
      <c r="A197" s="35">
        <v>1</v>
      </c>
      <c r="B197" s="2" t="s">
        <v>155</v>
      </c>
      <c r="C197" s="7">
        <v>29.0853</v>
      </c>
      <c r="D197" s="126">
        <v>55</v>
      </c>
      <c r="E197" s="126">
        <v>45</v>
      </c>
      <c r="F197" s="126">
        <v>5</v>
      </c>
      <c r="G197" s="163">
        <v>29.09</v>
      </c>
      <c r="H197" s="37">
        <v>0.28000000000000003</v>
      </c>
      <c r="I197" s="37">
        <v>0.01</v>
      </c>
      <c r="J197" s="38">
        <f t="shared" ref="J197:J223" si="37">G197+(G197*H197)</f>
        <v>37.235199999999999</v>
      </c>
      <c r="K197" s="38">
        <f t="shared" ref="K197:K223" si="38">J197-(J197*I197)</f>
        <v>36.862848</v>
      </c>
      <c r="L197" s="88">
        <f>$G$5/G197*(D197)</f>
        <v>55</v>
      </c>
      <c r="M197" s="89">
        <f>$H$5/H197*E197</f>
        <v>33.749999999999993</v>
      </c>
      <c r="N197" s="39">
        <f>I197/$I$293*(F197)</f>
        <v>2.5</v>
      </c>
      <c r="O197" s="62">
        <f t="shared" ref="O197:O223" si="39">L197+M197+N197</f>
        <v>91.25</v>
      </c>
      <c r="P197" s="94">
        <f t="shared" ref="P197:P223" si="40">G197+(G197*H197)</f>
        <v>37.235199999999999</v>
      </c>
      <c r="Q197" s="41">
        <f t="shared" ref="Q197:Q223" si="41">J197-P197</f>
        <v>0</v>
      </c>
      <c r="R197" s="179">
        <f>1.03*1.04545</f>
        <v>1.0768135000000001</v>
      </c>
      <c r="S197" s="188">
        <f>C197*R197</f>
        <v>31.319443691550003</v>
      </c>
      <c r="T197" s="192">
        <f>G197*R197</f>
        <v>31.324504715000003</v>
      </c>
      <c r="U197" s="188">
        <f>J197*R197</f>
        <v>40.095366035200001</v>
      </c>
      <c r="V197" s="177">
        <f>T197*H197+T197</f>
        <v>40.095366035200001</v>
      </c>
      <c r="W197" s="41">
        <f>U197-V197</f>
        <v>0</v>
      </c>
      <c r="X197" s="41"/>
      <c r="Y197" s="41"/>
    </row>
    <row r="198" spans="1:25">
      <c r="A198" s="35">
        <v>2</v>
      </c>
      <c r="B198" s="2" t="s">
        <v>156</v>
      </c>
      <c r="C198" s="7">
        <v>36.869900000000001</v>
      </c>
      <c r="D198" s="126">
        <v>55</v>
      </c>
      <c r="E198" s="126">
        <v>45</v>
      </c>
      <c r="F198" s="126">
        <v>5</v>
      </c>
      <c r="G198" s="163">
        <v>36.869900000000001</v>
      </c>
      <c r="H198" s="37">
        <v>0.28000000000000003</v>
      </c>
      <c r="I198" s="37">
        <v>0.01</v>
      </c>
      <c r="J198" s="38">
        <f t="shared" si="37"/>
        <v>47.193472</v>
      </c>
      <c r="K198" s="38">
        <f t="shared" si="38"/>
        <v>46.72153728</v>
      </c>
      <c r="L198" s="88">
        <f>$G$6/G198*(D198)</f>
        <v>55.000149173173774</v>
      </c>
      <c r="M198" s="89">
        <f>$H$6/H198*E198</f>
        <v>33.749999999999993</v>
      </c>
      <c r="N198" s="39">
        <f t="shared" ref="N198:N223" si="42">I198/$I$293*(F198)</f>
        <v>2.5</v>
      </c>
      <c r="O198" s="62">
        <f t="shared" si="39"/>
        <v>91.250149173173767</v>
      </c>
      <c r="P198" s="94">
        <f t="shared" si="40"/>
        <v>47.193472</v>
      </c>
      <c r="Q198" s="41">
        <f t="shared" si="41"/>
        <v>0</v>
      </c>
      <c r="R198" s="179">
        <f t="shared" ref="R198:R223" si="43">1.03*1.04545</f>
        <v>1.0768135000000001</v>
      </c>
      <c r="S198" s="188">
        <f t="shared" ref="S198:S223" si="44">C198*R198</f>
        <v>39.702006063650003</v>
      </c>
      <c r="T198" s="192">
        <f t="shared" ref="T198:T223" si="45">G198*R198</f>
        <v>39.702006063650003</v>
      </c>
      <c r="U198" s="188">
        <f t="shared" ref="U198:U223" si="46">J198*R198</f>
        <v>50.818567761472003</v>
      </c>
      <c r="V198" s="177">
        <f t="shared" ref="V198:V223" si="47">T198*H198+T198</f>
        <v>50.818567761472003</v>
      </c>
      <c r="W198" s="41">
        <f t="shared" ref="W198:W223" si="48">U198-V198</f>
        <v>0</v>
      </c>
      <c r="Y198" s="41"/>
    </row>
    <row r="199" spans="1:25">
      <c r="A199" s="35">
        <v>3</v>
      </c>
      <c r="B199" s="2" t="s">
        <v>157</v>
      </c>
      <c r="C199" s="7">
        <v>17.821000000000002</v>
      </c>
      <c r="D199" s="126">
        <v>55</v>
      </c>
      <c r="E199" s="126">
        <v>45</v>
      </c>
      <c r="F199" s="126">
        <v>5</v>
      </c>
      <c r="G199" s="163">
        <v>17.821000000000002</v>
      </c>
      <c r="H199" s="37">
        <v>0.28000000000000003</v>
      </c>
      <c r="I199" s="37">
        <v>0.01</v>
      </c>
      <c r="J199" s="38">
        <f t="shared" si="37"/>
        <v>22.810880000000004</v>
      </c>
      <c r="K199" s="38">
        <f t="shared" si="38"/>
        <v>22.582771200000003</v>
      </c>
      <c r="L199" s="88">
        <f>$G$39/G199*(D199)</f>
        <v>55</v>
      </c>
      <c r="M199" s="89">
        <f>$H$359/H199*E199</f>
        <v>48.214285714285715</v>
      </c>
      <c r="N199" s="39">
        <f t="shared" si="42"/>
        <v>2.5</v>
      </c>
      <c r="O199" s="62">
        <f t="shared" si="39"/>
        <v>105.71428571428572</v>
      </c>
      <c r="P199" s="94">
        <f t="shared" si="40"/>
        <v>22.810880000000004</v>
      </c>
      <c r="Q199" s="41">
        <f t="shared" si="41"/>
        <v>0</v>
      </c>
      <c r="R199" s="179">
        <f t="shared" si="43"/>
        <v>1.0768135000000001</v>
      </c>
      <c r="S199" s="188">
        <f t="shared" si="44"/>
        <v>19.189893383500003</v>
      </c>
      <c r="T199" s="192">
        <f t="shared" si="45"/>
        <v>19.189893383500003</v>
      </c>
      <c r="U199" s="188">
        <f t="shared" si="46"/>
        <v>24.563063530880008</v>
      </c>
      <c r="V199" s="177">
        <f t="shared" si="47"/>
        <v>24.563063530880004</v>
      </c>
      <c r="W199" s="41">
        <f t="shared" si="48"/>
        <v>0</v>
      </c>
    </row>
    <row r="200" spans="1:25">
      <c r="A200" s="35">
        <v>4</v>
      </c>
      <c r="B200" s="2" t="s">
        <v>158</v>
      </c>
      <c r="C200" s="7">
        <v>18.558900000000001</v>
      </c>
      <c r="D200" s="126">
        <v>55</v>
      </c>
      <c r="E200" s="126">
        <v>45</v>
      </c>
      <c r="F200" s="126">
        <v>5</v>
      </c>
      <c r="G200" s="163">
        <v>18.558900000000001</v>
      </c>
      <c r="H200" s="37">
        <v>0.28000000000000003</v>
      </c>
      <c r="I200" s="37">
        <v>0.01</v>
      </c>
      <c r="J200" s="38">
        <f t="shared" si="37"/>
        <v>23.755392000000001</v>
      </c>
      <c r="K200" s="38">
        <f t="shared" si="38"/>
        <v>23.517838080000001</v>
      </c>
      <c r="L200" s="88">
        <f>$G$40/G200*(D200)</f>
        <v>55</v>
      </c>
      <c r="M200" s="89">
        <f>$H$360/H200*E200</f>
        <v>48.214285714285715</v>
      </c>
      <c r="N200" s="39">
        <f t="shared" si="42"/>
        <v>2.5</v>
      </c>
      <c r="O200" s="62">
        <f t="shared" si="39"/>
        <v>105.71428571428572</v>
      </c>
      <c r="P200" s="94">
        <f t="shared" si="40"/>
        <v>23.755392000000001</v>
      </c>
      <c r="Q200" s="41">
        <f t="shared" si="41"/>
        <v>0</v>
      </c>
      <c r="R200" s="179">
        <f t="shared" si="43"/>
        <v>1.0768135000000001</v>
      </c>
      <c r="S200" s="188">
        <f t="shared" si="44"/>
        <v>19.984474065150003</v>
      </c>
      <c r="T200" s="192">
        <f t="shared" si="45"/>
        <v>19.984474065150003</v>
      </c>
      <c r="U200" s="188">
        <f t="shared" si="46"/>
        <v>25.580126803392002</v>
      </c>
      <c r="V200" s="177">
        <f t="shared" si="47"/>
        <v>25.580126803392005</v>
      </c>
      <c r="W200" s="41">
        <f t="shared" si="48"/>
        <v>0</v>
      </c>
    </row>
    <row r="201" spans="1:25">
      <c r="A201" s="35">
        <v>5</v>
      </c>
      <c r="B201" s="2" t="s">
        <v>159</v>
      </c>
      <c r="C201" s="7">
        <v>20.4057</v>
      </c>
      <c r="D201" s="126">
        <v>55</v>
      </c>
      <c r="E201" s="126">
        <v>45</v>
      </c>
      <c r="F201" s="126">
        <v>5</v>
      </c>
      <c r="G201" s="163">
        <v>20.41</v>
      </c>
      <c r="H201" s="37">
        <v>0.28000000000000003</v>
      </c>
      <c r="I201" s="37">
        <v>0.01</v>
      </c>
      <c r="J201" s="38">
        <f t="shared" si="37"/>
        <v>26.1248</v>
      </c>
      <c r="K201" s="38">
        <f t="shared" si="38"/>
        <v>25.863552000000002</v>
      </c>
      <c r="L201" s="88">
        <f>$G$41/G201*(D201)</f>
        <v>55</v>
      </c>
      <c r="M201" s="89">
        <f>$H$9/H201*E201</f>
        <v>33.749999999999993</v>
      </c>
      <c r="N201" s="39">
        <f t="shared" si="42"/>
        <v>2.5</v>
      </c>
      <c r="O201" s="62">
        <f t="shared" si="39"/>
        <v>91.25</v>
      </c>
      <c r="P201" s="94">
        <f t="shared" si="40"/>
        <v>26.1248</v>
      </c>
      <c r="Q201" s="41">
        <f t="shared" si="41"/>
        <v>0</v>
      </c>
      <c r="R201" s="179">
        <f t="shared" si="43"/>
        <v>1.0768135000000001</v>
      </c>
      <c r="S201" s="188">
        <f t="shared" si="44"/>
        <v>21.973133236950002</v>
      </c>
      <c r="T201" s="192">
        <f t="shared" si="45"/>
        <v>21.977763535000001</v>
      </c>
      <c r="U201" s="188">
        <f t="shared" si="46"/>
        <v>28.131537324800004</v>
      </c>
      <c r="V201" s="177">
        <f t="shared" si="47"/>
        <v>28.1315373248</v>
      </c>
      <c r="W201" s="41">
        <f t="shared" si="48"/>
        <v>0</v>
      </c>
    </row>
    <row r="202" spans="1:25">
      <c r="A202" s="35">
        <v>6</v>
      </c>
      <c r="B202" s="2" t="s">
        <v>160</v>
      </c>
      <c r="C202" s="7">
        <v>23.934899999999999</v>
      </c>
      <c r="D202" s="126">
        <v>55</v>
      </c>
      <c r="E202" s="126">
        <v>45</v>
      </c>
      <c r="F202" s="126">
        <v>5</v>
      </c>
      <c r="G202" s="163">
        <v>23.93</v>
      </c>
      <c r="H202" s="37">
        <v>0.28000000000000003</v>
      </c>
      <c r="I202" s="37">
        <v>0.01</v>
      </c>
      <c r="J202" s="38">
        <f t="shared" si="37"/>
        <v>30.630400000000002</v>
      </c>
      <c r="K202" s="38">
        <f t="shared" si="38"/>
        <v>30.324096000000001</v>
      </c>
      <c r="L202" s="88">
        <f>$G$42/G202*(D202)</f>
        <v>55</v>
      </c>
      <c r="M202" s="89">
        <f>$H$10/H202*E202</f>
        <v>33.749999999999993</v>
      </c>
      <c r="N202" s="39">
        <f t="shared" si="42"/>
        <v>2.5</v>
      </c>
      <c r="O202" s="62">
        <f t="shared" si="39"/>
        <v>91.25</v>
      </c>
      <c r="P202" s="94">
        <f t="shared" si="40"/>
        <v>30.630400000000002</v>
      </c>
      <c r="Q202" s="41">
        <f t="shared" si="41"/>
        <v>0</v>
      </c>
      <c r="R202" s="179">
        <f t="shared" si="43"/>
        <v>1.0768135000000001</v>
      </c>
      <c r="S202" s="188">
        <f t="shared" si="44"/>
        <v>25.773423441150001</v>
      </c>
      <c r="T202" s="192">
        <f t="shared" si="45"/>
        <v>25.768147055000004</v>
      </c>
      <c r="U202" s="188">
        <f t="shared" si="46"/>
        <v>32.983228230400002</v>
      </c>
      <c r="V202" s="177">
        <f t="shared" si="47"/>
        <v>32.983228230400002</v>
      </c>
      <c r="W202" s="41">
        <f t="shared" si="48"/>
        <v>0</v>
      </c>
    </row>
    <row r="203" spans="1:25">
      <c r="A203" s="35">
        <v>7</v>
      </c>
      <c r="B203" s="2" t="s">
        <v>161</v>
      </c>
      <c r="C203" s="7">
        <v>29.0853</v>
      </c>
      <c r="D203" s="126">
        <v>55</v>
      </c>
      <c r="E203" s="126">
        <v>45</v>
      </c>
      <c r="F203" s="126">
        <v>5</v>
      </c>
      <c r="G203" s="163">
        <v>29.09</v>
      </c>
      <c r="H203" s="37">
        <v>0.28000000000000003</v>
      </c>
      <c r="I203" s="37">
        <v>0.01</v>
      </c>
      <c r="J203" s="38">
        <f t="shared" si="37"/>
        <v>37.235199999999999</v>
      </c>
      <c r="K203" s="38">
        <f t="shared" si="38"/>
        <v>36.862848</v>
      </c>
      <c r="L203" s="88">
        <f>$G$11/G203*(D203)</f>
        <v>55</v>
      </c>
      <c r="M203" s="89">
        <f>$H$11/H203*E203</f>
        <v>33.749999999999993</v>
      </c>
      <c r="N203" s="39">
        <f t="shared" si="42"/>
        <v>2.5</v>
      </c>
      <c r="O203" s="62">
        <f t="shared" si="39"/>
        <v>91.25</v>
      </c>
      <c r="P203" s="94">
        <f t="shared" si="40"/>
        <v>37.235199999999999</v>
      </c>
      <c r="Q203" s="41">
        <f t="shared" si="41"/>
        <v>0</v>
      </c>
      <c r="R203" s="179">
        <f t="shared" si="43"/>
        <v>1.0768135000000001</v>
      </c>
      <c r="S203" s="188">
        <f t="shared" si="44"/>
        <v>31.319443691550003</v>
      </c>
      <c r="T203" s="192">
        <f t="shared" si="45"/>
        <v>31.324504715000003</v>
      </c>
      <c r="U203" s="188">
        <f t="shared" si="46"/>
        <v>40.095366035200001</v>
      </c>
      <c r="V203" s="177">
        <f t="shared" si="47"/>
        <v>40.095366035200001</v>
      </c>
      <c r="W203" s="41">
        <f t="shared" si="48"/>
        <v>0</v>
      </c>
    </row>
    <row r="204" spans="1:25">
      <c r="A204" s="35">
        <v>8</v>
      </c>
      <c r="B204" s="2" t="s">
        <v>162</v>
      </c>
      <c r="C204" s="7">
        <v>30.498100000000001</v>
      </c>
      <c r="D204" s="126">
        <v>55</v>
      </c>
      <c r="E204" s="126">
        <v>45</v>
      </c>
      <c r="F204" s="126">
        <v>5</v>
      </c>
      <c r="G204" s="163">
        <v>30.498100000000001</v>
      </c>
      <c r="H204" s="43">
        <v>0.28000000000000003</v>
      </c>
      <c r="I204" s="37">
        <v>0.01</v>
      </c>
      <c r="J204" s="38">
        <f t="shared" si="37"/>
        <v>39.037568</v>
      </c>
      <c r="K204" s="38">
        <f t="shared" si="38"/>
        <v>38.647192320000002</v>
      </c>
      <c r="L204" s="88">
        <f>$G$44/G204*(D204)</f>
        <v>55</v>
      </c>
      <c r="M204" s="89">
        <f>$H$12/H204*E204</f>
        <v>33.749999999999993</v>
      </c>
      <c r="N204" s="39">
        <f t="shared" si="42"/>
        <v>2.5</v>
      </c>
      <c r="O204" s="62">
        <f t="shared" si="39"/>
        <v>91.25</v>
      </c>
      <c r="P204" s="94">
        <f t="shared" si="40"/>
        <v>39.037568</v>
      </c>
      <c r="Q204" s="41">
        <f t="shared" si="41"/>
        <v>0</v>
      </c>
      <c r="R204" s="179">
        <f t="shared" si="43"/>
        <v>1.0768135000000001</v>
      </c>
      <c r="S204" s="188">
        <f t="shared" si="44"/>
        <v>32.840765804350006</v>
      </c>
      <c r="T204" s="192">
        <f t="shared" si="45"/>
        <v>32.840765804350006</v>
      </c>
      <c r="U204" s="188">
        <f t="shared" si="46"/>
        <v>42.036180229568004</v>
      </c>
      <c r="V204" s="177">
        <f t="shared" si="47"/>
        <v>42.036180229568011</v>
      </c>
      <c r="W204" s="41">
        <f t="shared" si="48"/>
        <v>0</v>
      </c>
    </row>
    <row r="205" spans="1:25">
      <c r="A205" s="35">
        <v>9</v>
      </c>
      <c r="B205" s="2" t="s">
        <v>163</v>
      </c>
      <c r="C205" s="7">
        <v>33.809100000000001</v>
      </c>
      <c r="D205" s="126">
        <v>55</v>
      </c>
      <c r="E205" s="126">
        <v>45</v>
      </c>
      <c r="F205" s="126">
        <v>5</v>
      </c>
      <c r="G205" s="163">
        <v>33.809100000000001</v>
      </c>
      <c r="H205" s="43">
        <v>0.28000000000000003</v>
      </c>
      <c r="I205" s="37">
        <v>0.01</v>
      </c>
      <c r="J205" s="38">
        <f t="shared" si="37"/>
        <v>43.275648000000004</v>
      </c>
      <c r="K205" s="38">
        <f t="shared" si="38"/>
        <v>42.842891520000002</v>
      </c>
      <c r="L205" s="88">
        <f>$G$45/G205*(D205)</f>
        <v>55</v>
      </c>
      <c r="M205" s="89">
        <f>$H$13/H205*E205</f>
        <v>33.749999999999993</v>
      </c>
      <c r="N205" s="39">
        <f t="shared" si="42"/>
        <v>2.5</v>
      </c>
      <c r="O205" s="62">
        <f t="shared" si="39"/>
        <v>91.25</v>
      </c>
      <c r="P205" s="94">
        <f t="shared" si="40"/>
        <v>43.275648000000004</v>
      </c>
      <c r="Q205" s="41">
        <f t="shared" si="41"/>
        <v>0</v>
      </c>
      <c r="R205" s="179">
        <f t="shared" si="43"/>
        <v>1.0768135000000001</v>
      </c>
      <c r="S205" s="188">
        <f t="shared" si="44"/>
        <v>36.406095302850005</v>
      </c>
      <c r="T205" s="192">
        <f t="shared" si="45"/>
        <v>36.406095302850005</v>
      </c>
      <c r="U205" s="188">
        <f t="shared" si="46"/>
        <v>46.599801987648007</v>
      </c>
      <c r="V205" s="177">
        <f t="shared" si="47"/>
        <v>46.599801987648007</v>
      </c>
      <c r="W205" s="41">
        <f t="shared" si="48"/>
        <v>0</v>
      </c>
    </row>
    <row r="206" spans="1:25">
      <c r="A206" s="35">
        <v>10</v>
      </c>
      <c r="B206" s="2" t="s">
        <v>164</v>
      </c>
      <c r="C206" s="7">
        <v>35.161900000000003</v>
      </c>
      <c r="D206" s="126">
        <v>55</v>
      </c>
      <c r="E206" s="126">
        <v>45</v>
      </c>
      <c r="F206" s="126">
        <v>5</v>
      </c>
      <c r="G206" s="163">
        <v>35.161900000000003</v>
      </c>
      <c r="H206" s="43">
        <v>0.28000000000000003</v>
      </c>
      <c r="I206" s="37">
        <v>0.01</v>
      </c>
      <c r="J206" s="38">
        <f t="shared" si="37"/>
        <v>45.007232000000002</v>
      </c>
      <c r="K206" s="38">
        <f t="shared" si="38"/>
        <v>44.557159680000005</v>
      </c>
      <c r="L206" s="88">
        <f>$G$46/G206*(D206)</f>
        <v>55</v>
      </c>
      <c r="M206" s="89">
        <f>$H$14/H206*E206</f>
        <v>33.749999999999993</v>
      </c>
      <c r="N206" s="39">
        <f t="shared" si="42"/>
        <v>2.5</v>
      </c>
      <c r="O206" s="62">
        <f t="shared" si="39"/>
        <v>91.25</v>
      </c>
      <c r="P206" s="94">
        <f t="shared" si="40"/>
        <v>45.007232000000002</v>
      </c>
      <c r="Q206" s="41">
        <f t="shared" si="41"/>
        <v>0</v>
      </c>
      <c r="R206" s="179">
        <f t="shared" si="43"/>
        <v>1.0768135000000001</v>
      </c>
      <c r="S206" s="188">
        <f t="shared" si="44"/>
        <v>37.862808605650009</v>
      </c>
      <c r="T206" s="192">
        <f t="shared" si="45"/>
        <v>37.862808605650009</v>
      </c>
      <c r="U206" s="188">
        <f t="shared" si="46"/>
        <v>48.464395015232007</v>
      </c>
      <c r="V206" s="177">
        <f t="shared" si="47"/>
        <v>48.464395015232014</v>
      </c>
      <c r="W206" s="41">
        <f t="shared" si="48"/>
        <v>0</v>
      </c>
    </row>
    <row r="207" spans="1:25">
      <c r="A207" s="35">
        <v>11</v>
      </c>
      <c r="B207" s="2" t="s">
        <v>165</v>
      </c>
      <c r="C207" s="7">
        <v>39.588799999999999</v>
      </c>
      <c r="D207" s="126">
        <v>55</v>
      </c>
      <c r="E207" s="126">
        <v>45</v>
      </c>
      <c r="F207" s="126">
        <v>5</v>
      </c>
      <c r="G207" s="163">
        <v>39.588799999999999</v>
      </c>
      <c r="H207" s="43">
        <v>0.28000000000000003</v>
      </c>
      <c r="I207" s="37">
        <v>0.01</v>
      </c>
      <c r="J207" s="38">
        <f t="shared" si="37"/>
        <v>50.673664000000002</v>
      </c>
      <c r="K207" s="38">
        <f t="shared" si="38"/>
        <v>50.166927360000003</v>
      </c>
      <c r="L207" s="88">
        <f>$G$15/G207*(D207)</f>
        <v>55.001667138180501</v>
      </c>
      <c r="M207" s="89">
        <f>$H$15/H207*E207</f>
        <v>33.749999999999993</v>
      </c>
      <c r="N207" s="39">
        <f t="shared" si="42"/>
        <v>2.5</v>
      </c>
      <c r="O207" s="62">
        <f t="shared" si="39"/>
        <v>91.251667138180494</v>
      </c>
      <c r="P207" s="94">
        <f t="shared" si="40"/>
        <v>50.673664000000002</v>
      </c>
      <c r="Q207" s="41">
        <f t="shared" si="41"/>
        <v>0</v>
      </c>
      <c r="R207" s="179">
        <f t="shared" si="43"/>
        <v>1.0768135000000001</v>
      </c>
      <c r="S207" s="188">
        <f t="shared" si="44"/>
        <v>42.629754288800001</v>
      </c>
      <c r="T207" s="192">
        <f t="shared" si="45"/>
        <v>42.629754288800001</v>
      </c>
      <c r="U207" s="188">
        <f t="shared" si="46"/>
        <v>54.566085489664005</v>
      </c>
      <c r="V207" s="177">
        <f t="shared" si="47"/>
        <v>54.566085489664005</v>
      </c>
      <c r="W207" s="41">
        <f t="shared" si="48"/>
        <v>0</v>
      </c>
    </row>
    <row r="208" spans="1:25">
      <c r="A208" s="35">
        <v>12</v>
      </c>
      <c r="B208" s="2" t="s">
        <v>166</v>
      </c>
      <c r="C208" s="7">
        <v>19.9009</v>
      </c>
      <c r="D208" s="126">
        <v>55</v>
      </c>
      <c r="E208" s="126">
        <v>45</v>
      </c>
      <c r="F208" s="126">
        <v>5</v>
      </c>
      <c r="G208" s="163">
        <v>19.9009</v>
      </c>
      <c r="H208" s="43">
        <v>0.28000000000000003</v>
      </c>
      <c r="I208" s="37">
        <v>0.01</v>
      </c>
      <c r="J208" s="38">
        <f t="shared" si="37"/>
        <v>25.473151999999999</v>
      </c>
      <c r="K208" s="38">
        <f t="shared" si="38"/>
        <v>25.218420479999999</v>
      </c>
      <c r="L208" s="88">
        <f>$G$16/G208*(D208)</f>
        <v>54.99751267530614</v>
      </c>
      <c r="M208" s="89">
        <f>$H$368/H208*E208</f>
        <v>48.214285714285715</v>
      </c>
      <c r="N208" s="39">
        <f t="shared" si="42"/>
        <v>2.5</v>
      </c>
      <c r="O208" s="62">
        <f t="shared" si="39"/>
        <v>105.71179838959185</v>
      </c>
      <c r="P208" s="94">
        <f t="shared" si="40"/>
        <v>25.473151999999999</v>
      </c>
      <c r="Q208" s="41">
        <f t="shared" si="41"/>
        <v>0</v>
      </c>
      <c r="R208" s="179">
        <f t="shared" si="43"/>
        <v>1.0768135000000001</v>
      </c>
      <c r="S208" s="188">
        <f t="shared" si="44"/>
        <v>21.429557782150003</v>
      </c>
      <c r="T208" s="192">
        <f t="shared" si="45"/>
        <v>21.429557782150003</v>
      </c>
      <c r="U208" s="188">
        <f t="shared" si="46"/>
        <v>27.429833961152003</v>
      </c>
      <c r="V208" s="177">
        <f t="shared" si="47"/>
        <v>27.429833961152003</v>
      </c>
      <c r="W208" s="41">
        <f t="shared" si="48"/>
        <v>0</v>
      </c>
    </row>
    <row r="209" spans="1:23">
      <c r="A209" s="35">
        <v>13</v>
      </c>
      <c r="B209" s="2" t="s">
        <v>167</v>
      </c>
      <c r="C209" s="7">
        <v>21.8812</v>
      </c>
      <c r="D209" s="126">
        <v>55</v>
      </c>
      <c r="E209" s="126">
        <v>45</v>
      </c>
      <c r="F209" s="126">
        <v>5</v>
      </c>
      <c r="G209" s="163">
        <v>21.8812</v>
      </c>
      <c r="H209" s="43">
        <v>0.28000000000000003</v>
      </c>
      <c r="I209" s="37">
        <v>0.01</v>
      </c>
      <c r="J209" s="38">
        <f t="shared" si="37"/>
        <v>28.007936000000001</v>
      </c>
      <c r="K209" s="38">
        <f t="shared" si="38"/>
        <v>27.727856640000002</v>
      </c>
      <c r="L209" s="88">
        <f>$G$17/G209*(D209)</f>
        <v>54.996983712045036</v>
      </c>
      <c r="M209" s="89">
        <f>$H$17/H209*E209</f>
        <v>33.749999999999993</v>
      </c>
      <c r="N209" s="39">
        <f t="shared" si="42"/>
        <v>2.5</v>
      </c>
      <c r="O209" s="62">
        <f t="shared" si="39"/>
        <v>91.246983712045022</v>
      </c>
      <c r="P209" s="94">
        <f t="shared" si="40"/>
        <v>28.007936000000001</v>
      </c>
      <c r="Q209" s="41">
        <f t="shared" si="41"/>
        <v>0</v>
      </c>
      <c r="R209" s="179">
        <f t="shared" si="43"/>
        <v>1.0768135000000001</v>
      </c>
      <c r="S209" s="188">
        <f t="shared" si="44"/>
        <v>23.561971556200003</v>
      </c>
      <c r="T209" s="192">
        <f t="shared" si="45"/>
        <v>23.561971556200003</v>
      </c>
      <c r="U209" s="188">
        <f t="shared" si="46"/>
        <v>30.159323591936005</v>
      </c>
      <c r="V209" s="177">
        <f t="shared" si="47"/>
        <v>30.159323591936005</v>
      </c>
      <c r="W209" s="41">
        <f t="shared" si="48"/>
        <v>0</v>
      </c>
    </row>
    <row r="210" spans="1:23">
      <c r="A210" s="35">
        <v>14</v>
      </c>
      <c r="B210" s="2" t="s">
        <v>168</v>
      </c>
      <c r="C210" s="7">
        <v>24.058700000000002</v>
      </c>
      <c r="D210" s="126">
        <v>55</v>
      </c>
      <c r="E210" s="126">
        <v>45</v>
      </c>
      <c r="F210" s="126">
        <v>5</v>
      </c>
      <c r="G210" s="163">
        <v>24.058700000000002</v>
      </c>
      <c r="H210" s="43">
        <v>0.28000000000000003</v>
      </c>
      <c r="I210" s="37">
        <v>0.01</v>
      </c>
      <c r="J210" s="38">
        <f t="shared" si="37"/>
        <v>30.795136000000003</v>
      </c>
      <c r="K210" s="38">
        <f t="shared" si="38"/>
        <v>30.487184640000002</v>
      </c>
      <c r="L210" s="88">
        <f>$G$18/G210*(D210)</f>
        <v>55.002971897899712</v>
      </c>
      <c r="M210" s="89">
        <f>$H$18/H210*E210</f>
        <v>33.749999999999993</v>
      </c>
      <c r="N210" s="39">
        <f t="shared" si="42"/>
        <v>2.5</v>
      </c>
      <c r="O210" s="62">
        <f t="shared" si="39"/>
        <v>91.252971897899698</v>
      </c>
      <c r="P210" s="94">
        <f t="shared" si="40"/>
        <v>30.795136000000003</v>
      </c>
      <c r="Q210" s="41">
        <f t="shared" si="41"/>
        <v>0</v>
      </c>
      <c r="R210" s="179">
        <f t="shared" si="43"/>
        <v>1.0768135000000001</v>
      </c>
      <c r="S210" s="188">
        <f t="shared" si="44"/>
        <v>25.906732952450003</v>
      </c>
      <c r="T210" s="192">
        <f t="shared" si="45"/>
        <v>25.906732952450003</v>
      </c>
      <c r="U210" s="188">
        <f t="shared" si="46"/>
        <v>33.160618179136009</v>
      </c>
      <c r="V210" s="177">
        <f t="shared" si="47"/>
        <v>33.160618179136009</v>
      </c>
      <c r="W210" s="41">
        <f t="shared" si="48"/>
        <v>0</v>
      </c>
    </row>
    <row r="211" spans="1:23">
      <c r="A211" s="35">
        <v>15</v>
      </c>
      <c r="B211" s="2" t="s">
        <v>169</v>
      </c>
      <c r="C211" s="7">
        <v>24.636099999999999</v>
      </c>
      <c r="D211" s="126">
        <v>55</v>
      </c>
      <c r="E211" s="126">
        <v>45</v>
      </c>
      <c r="F211" s="126">
        <v>5</v>
      </c>
      <c r="G211" s="163">
        <v>24.64</v>
      </c>
      <c r="H211" s="43">
        <v>0.28000000000000003</v>
      </c>
      <c r="I211" s="37">
        <v>0.01</v>
      </c>
      <c r="J211" s="38">
        <f t="shared" si="37"/>
        <v>31.539200000000001</v>
      </c>
      <c r="K211" s="38">
        <f t="shared" si="38"/>
        <v>31.223808000000002</v>
      </c>
      <c r="L211" s="88">
        <f>$G$51/G211*(D211)</f>
        <v>55</v>
      </c>
      <c r="M211" s="89">
        <f>$H$19/H211*E211</f>
        <v>33.749999999999993</v>
      </c>
      <c r="N211" s="39">
        <f t="shared" si="42"/>
        <v>2.5</v>
      </c>
      <c r="O211" s="62">
        <f t="shared" si="39"/>
        <v>91.25</v>
      </c>
      <c r="P211" s="94">
        <f t="shared" si="40"/>
        <v>31.539200000000001</v>
      </c>
      <c r="Q211" s="41">
        <f t="shared" si="41"/>
        <v>0</v>
      </c>
      <c r="R211" s="179">
        <f t="shared" si="43"/>
        <v>1.0768135000000001</v>
      </c>
      <c r="S211" s="188">
        <f t="shared" si="44"/>
        <v>26.528485067350001</v>
      </c>
      <c r="T211" s="192">
        <f t="shared" si="45"/>
        <v>26.532684640000003</v>
      </c>
      <c r="U211" s="188">
        <f t="shared" si="46"/>
        <v>33.961836339200005</v>
      </c>
      <c r="V211" s="177">
        <f t="shared" si="47"/>
        <v>33.961836339200005</v>
      </c>
      <c r="W211" s="41">
        <f t="shared" si="48"/>
        <v>0</v>
      </c>
    </row>
    <row r="212" spans="1:23">
      <c r="A212" s="35">
        <v>16</v>
      </c>
      <c r="B212" s="2" t="s">
        <v>170</v>
      </c>
      <c r="C212" s="7">
        <v>36.005800000000001</v>
      </c>
      <c r="D212" s="126">
        <v>55</v>
      </c>
      <c r="E212" s="126">
        <v>45</v>
      </c>
      <c r="F212" s="126">
        <v>5</v>
      </c>
      <c r="G212" s="163">
        <v>36.01</v>
      </c>
      <c r="H212" s="43">
        <v>0.28000000000000003</v>
      </c>
      <c r="I212" s="37">
        <v>0.01</v>
      </c>
      <c r="J212" s="38">
        <f t="shared" si="37"/>
        <v>46.092799999999997</v>
      </c>
      <c r="K212" s="38">
        <f t="shared" si="38"/>
        <v>45.631871999999994</v>
      </c>
      <c r="L212" s="88">
        <f>$G$20/G212*(D212)</f>
        <v>55</v>
      </c>
      <c r="M212" s="89">
        <f>$H$20/H212*E212</f>
        <v>33.749999999999993</v>
      </c>
      <c r="N212" s="39">
        <f t="shared" si="42"/>
        <v>2.5</v>
      </c>
      <c r="O212" s="62">
        <f t="shared" si="39"/>
        <v>91.25</v>
      </c>
      <c r="P212" s="94">
        <f t="shared" si="40"/>
        <v>46.092799999999997</v>
      </c>
      <c r="Q212" s="41">
        <f t="shared" si="41"/>
        <v>0</v>
      </c>
      <c r="R212" s="179">
        <f t="shared" si="43"/>
        <v>1.0768135000000001</v>
      </c>
      <c r="S212" s="188">
        <f t="shared" si="44"/>
        <v>38.771531518300002</v>
      </c>
      <c r="T212" s="192">
        <f t="shared" si="45"/>
        <v>38.776054135000003</v>
      </c>
      <c r="U212" s="188">
        <f t="shared" si="46"/>
        <v>49.633349292799998</v>
      </c>
      <c r="V212" s="177">
        <f t="shared" si="47"/>
        <v>49.633349292800006</v>
      </c>
      <c r="W212" s="41">
        <f t="shared" si="48"/>
        <v>0</v>
      </c>
    </row>
    <row r="213" spans="1:23">
      <c r="A213" s="35">
        <v>17</v>
      </c>
      <c r="B213" s="2" t="s">
        <v>171</v>
      </c>
      <c r="C213" s="7">
        <v>31.2301</v>
      </c>
      <c r="D213" s="126">
        <v>55</v>
      </c>
      <c r="E213" s="126">
        <v>45</v>
      </c>
      <c r="F213" s="126">
        <v>5</v>
      </c>
      <c r="G213" s="163">
        <v>31.2301</v>
      </c>
      <c r="H213" s="43">
        <v>0.28000000000000003</v>
      </c>
      <c r="I213" s="37">
        <v>0.01</v>
      </c>
      <c r="J213" s="38">
        <f t="shared" si="37"/>
        <v>39.974527999999999</v>
      </c>
      <c r="K213" s="38">
        <f t="shared" si="38"/>
        <v>39.574782720000002</v>
      </c>
      <c r="L213" s="88">
        <f>$G$21/G213*(D213)</f>
        <v>54.999823887851782</v>
      </c>
      <c r="M213" s="89">
        <f>$H$21/H213*E213</f>
        <v>33.749999999999993</v>
      </c>
      <c r="N213" s="39">
        <f t="shared" si="42"/>
        <v>2.5</v>
      </c>
      <c r="O213" s="62">
        <f t="shared" si="39"/>
        <v>91.249823887851775</v>
      </c>
      <c r="P213" s="94">
        <f t="shared" si="40"/>
        <v>39.974527999999999</v>
      </c>
      <c r="Q213" s="41">
        <f t="shared" si="41"/>
        <v>0</v>
      </c>
      <c r="R213" s="179">
        <f t="shared" si="43"/>
        <v>1.0768135000000001</v>
      </c>
      <c r="S213" s="177">
        <f t="shared" si="44"/>
        <v>33.628993286350003</v>
      </c>
      <c r="T213" s="192">
        <f t="shared" si="45"/>
        <v>33.628993286350003</v>
      </c>
      <c r="U213" s="188">
        <f t="shared" si="46"/>
        <v>43.045111406528001</v>
      </c>
      <c r="V213" s="177">
        <f t="shared" si="47"/>
        <v>43.045111406528008</v>
      </c>
      <c r="W213" s="41">
        <f t="shared" si="48"/>
        <v>0</v>
      </c>
    </row>
    <row r="214" spans="1:23">
      <c r="A214" s="35">
        <v>18</v>
      </c>
      <c r="B214" s="2" t="s">
        <v>172</v>
      </c>
      <c r="C214" s="7">
        <v>32.747100000000003</v>
      </c>
      <c r="D214" s="126">
        <v>55</v>
      </c>
      <c r="E214" s="126">
        <v>45</v>
      </c>
      <c r="F214" s="126">
        <v>5</v>
      </c>
      <c r="G214" s="163">
        <v>32.747100000000003</v>
      </c>
      <c r="H214" s="43">
        <v>0.28000000000000003</v>
      </c>
      <c r="I214" s="37">
        <v>0.01</v>
      </c>
      <c r="J214" s="38">
        <f t="shared" si="37"/>
        <v>41.916288000000009</v>
      </c>
      <c r="K214" s="38">
        <f t="shared" si="38"/>
        <v>41.497125120000007</v>
      </c>
      <c r="L214" s="88">
        <f>$G$22/G214*(D214)</f>
        <v>55.004870660302736</v>
      </c>
      <c r="M214" s="89">
        <f>$H$22/H214*E214</f>
        <v>33.749999999999993</v>
      </c>
      <c r="N214" s="39">
        <f t="shared" si="42"/>
        <v>2.5</v>
      </c>
      <c r="O214" s="62">
        <f t="shared" si="39"/>
        <v>91.254870660302728</v>
      </c>
      <c r="P214" s="94">
        <f t="shared" si="40"/>
        <v>41.916288000000009</v>
      </c>
      <c r="Q214" s="41">
        <f t="shared" si="41"/>
        <v>0</v>
      </c>
      <c r="R214" s="179">
        <f t="shared" si="43"/>
        <v>1.0768135000000001</v>
      </c>
      <c r="S214" s="177">
        <f t="shared" si="44"/>
        <v>35.262519365850004</v>
      </c>
      <c r="T214" s="192">
        <f t="shared" si="45"/>
        <v>35.262519365850004</v>
      </c>
      <c r="U214" s="188">
        <f t="shared" si="46"/>
        <v>45.136024788288012</v>
      </c>
      <c r="V214" s="177">
        <f t="shared" si="47"/>
        <v>45.136024788288005</v>
      </c>
      <c r="W214" s="41">
        <f t="shared" si="48"/>
        <v>0</v>
      </c>
    </row>
    <row r="215" spans="1:23">
      <c r="A215" s="35">
        <v>19</v>
      </c>
      <c r="B215" s="2" t="s">
        <v>173</v>
      </c>
      <c r="C215" s="7">
        <v>36.869900000000001</v>
      </c>
      <c r="D215" s="126">
        <v>55</v>
      </c>
      <c r="E215" s="126">
        <v>45</v>
      </c>
      <c r="F215" s="126">
        <v>5</v>
      </c>
      <c r="G215" s="163">
        <v>36.869900000000001</v>
      </c>
      <c r="H215" s="43">
        <v>0.28000000000000003</v>
      </c>
      <c r="I215" s="37">
        <v>0.01</v>
      </c>
      <c r="J215" s="38">
        <f t="shared" si="37"/>
        <v>47.193472</v>
      </c>
      <c r="K215" s="38">
        <f t="shared" si="38"/>
        <v>46.72153728</v>
      </c>
      <c r="L215" s="88">
        <f>$G$23/G215*(D215)</f>
        <v>55.000149173173774</v>
      </c>
      <c r="M215" s="89">
        <f>$H$23/H215*E215</f>
        <v>33.749999999999993</v>
      </c>
      <c r="N215" s="39">
        <f t="shared" si="42"/>
        <v>2.5</v>
      </c>
      <c r="O215" s="62">
        <f t="shared" si="39"/>
        <v>91.250149173173767</v>
      </c>
      <c r="P215" s="94">
        <f t="shared" si="40"/>
        <v>47.193472</v>
      </c>
      <c r="Q215" s="41">
        <f t="shared" si="41"/>
        <v>0</v>
      </c>
      <c r="R215" s="179">
        <f t="shared" si="43"/>
        <v>1.0768135000000001</v>
      </c>
      <c r="S215" s="177">
        <f t="shared" si="44"/>
        <v>39.702006063650003</v>
      </c>
      <c r="T215" s="192">
        <f t="shared" si="45"/>
        <v>39.702006063650003</v>
      </c>
      <c r="U215" s="188">
        <f t="shared" si="46"/>
        <v>50.818567761472003</v>
      </c>
      <c r="V215" s="177">
        <f t="shared" si="47"/>
        <v>50.818567761472003</v>
      </c>
      <c r="W215" s="41">
        <f t="shared" si="48"/>
        <v>0</v>
      </c>
    </row>
    <row r="216" spans="1:23">
      <c r="A216" s="35">
        <v>20</v>
      </c>
      <c r="B216" s="2" t="s">
        <v>174</v>
      </c>
      <c r="C216" s="7">
        <v>41.511800000000001</v>
      </c>
      <c r="D216" s="126">
        <v>55</v>
      </c>
      <c r="E216" s="126">
        <v>45</v>
      </c>
      <c r="F216" s="126">
        <v>5</v>
      </c>
      <c r="G216" s="163">
        <v>41.511800000000001</v>
      </c>
      <c r="H216" s="43">
        <v>0.28000000000000003</v>
      </c>
      <c r="I216" s="37">
        <v>0.01</v>
      </c>
      <c r="J216" s="38">
        <f t="shared" si="37"/>
        <v>53.135103999999998</v>
      </c>
      <c r="K216" s="38">
        <f t="shared" si="38"/>
        <v>52.603752960000001</v>
      </c>
      <c r="L216" s="88">
        <f>$G$24/G216*(D216)</f>
        <v>54.997615135937245</v>
      </c>
      <c r="M216" s="89">
        <f>$H$24/H216*E216</f>
        <v>33.749999999999993</v>
      </c>
      <c r="N216" s="39">
        <f t="shared" si="42"/>
        <v>2.5</v>
      </c>
      <c r="O216" s="62">
        <f t="shared" si="39"/>
        <v>91.247615135937238</v>
      </c>
      <c r="P216" s="94">
        <f t="shared" si="40"/>
        <v>53.135103999999998</v>
      </c>
      <c r="Q216" s="41">
        <f t="shared" si="41"/>
        <v>0</v>
      </c>
      <c r="R216" s="179">
        <f t="shared" si="43"/>
        <v>1.0768135000000001</v>
      </c>
      <c r="S216" s="177">
        <f t="shared" si="44"/>
        <v>44.700466649300004</v>
      </c>
      <c r="T216" s="192">
        <f t="shared" si="45"/>
        <v>44.700466649300004</v>
      </c>
      <c r="U216" s="188">
        <f t="shared" si="46"/>
        <v>57.216597311104003</v>
      </c>
      <c r="V216" s="177">
        <f t="shared" si="47"/>
        <v>57.21659731110401</v>
      </c>
      <c r="W216" s="41">
        <f t="shared" si="48"/>
        <v>0</v>
      </c>
    </row>
    <row r="217" spans="1:23">
      <c r="A217" s="35">
        <v>21</v>
      </c>
      <c r="B217" s="2" t="s">
        <v>175</v>
      </c>
      <c r="C217" s="7">
        <v>19.9009</v>
      </c>
      <c r="D217" s="126">
        <v>55</v>
      </c>
      <c r="E217" s="126">
        <v>45</v>
      </c>
      <c r="F217" s="126">
        <v>5</v>
      </c>
      <c r="G217" s="163">
        <v>19.9009</v>
      </c>
      <c r="H217" s="43">
        <v>0.28000000000000003</v>
      </c>
      <c r="I217" s="37">
        <v>0.01</v>
      </c>
      <c r="J217" s="38">
        <f t="shared" si="37"/>
        <v>25.473151999999999</v>
      </c>
      <c r="K217" s="38">
        <f t="shared" si="38"/>
        <v>25.218420479999999</v>
      </c>
      <c r="L217" s="88">
        <f>$G$25/G217*(D217)</f>
        <v>54.99751267530614</v>
      </c>
      <c r="M217" s="89">
        <f>$H$25/H217*E217</f>
        <v>33.749999999999993</v>
      </c>
      <c r="N217" s="39">
        <f t="shared" si="42"/>
        <v>2.5</v>
      </c>
      <c r="O217" s="62">
        <f t="shared" si="39"/>
        <v>91.247512675306126</v>
      </c>
      <c r="P217" s="94">
        <f t="shared" si="40"/>
        <v>25.473151999999999</v>
      </c>
      <c r="Q217" s="41">
        <f t="shared" si="41"/>
        <v>0</v>
      </c>
      <c r="R217" s="179">
        <f t="shared" si="43"/>
        <v>1.0768135000000001</v>
      </c>
      <c r="S217" s="177">
        <f t="shared" si="44"/>
        <v>21.429557782150003</v>
      </c>
      <c r="T217" s="192">
        <f t="shared" si="45"/>
        <v>21.429557782150003</v>
      </c>
      <c r="U217" s="188">
        <f t="shared" si="46"/>
        <v>27.429833961152003</v>
      </c>
      <c r="V217" s="177">
        <f t="shared" si="47"/>
        <v>27.429833961152003</v>
      </c>
      <c r="W217" s="41">
        <f t="shared" si="48"/>
        <v>0</v>
      </c>
    </row>
    <row r="218" spans="1:23">
      <c r="A218" s="35">
        <v>22</v>
      </c>
      <c r="B218" s="2" t="s">
        <v>176</v>
      </c>
      <c r="C218" s="7">
        <v>21.8812</v>
      </c>
      <c r="D218" s="126">
        <v>55</v>
      </c>
      <c r="E218" s="126">
        <v>45</v>
      </c>
      <c r="F218" s="126">
        <v>5</v>
      </c>
      <c r="G218" s="163">
        <v>21.8812</v>
      </c>
      <c r="H218" s="43">
        <v>0.28000000000000003</v>
      </c>
      <c r="I218" s="37">
        <v>0.01</v>
      </c>
      <c r="J218" s="38">
        <f t="shared" si="37"/>
        <v>28.007936000000001</v>
      </c>
      <c r="K218" s="38">
        <f t="shared" si="38"/>
        <v>27.727856640000002</v>
      </c>
      <c r="L218" s="88">
        <f>$G$26/G218*(D218)</f>
        <v>54.996983712045036</v>
      </c>
      <c r="M218" s="89">
        <f>$H$26/H218*E218</f>
        <v>33.749999999999993</v>
      </c>
      <c r="N218" s="39">
        <f t="shared" si="42"/>
        <v>2.5</v>
      </c>
      <c r="O218" s="62">
        <f t="shared" si="39"/>
        <v>91.246983712045022</v>
      </c>
      <c r="P218" s="94">
        <f t="shared" si="40"/>
        <v>28.007936000000001</v>
      </c>
      <c r="Q218" s="41">
        <f t="shared" si="41"/>
        <v>0</v>
      </c>
      <c r="R218" s="179">
        <f t="shared" si="43"/>
        <v>1.0768135000000001</v>
      </c>
      <c r="S218" s="177">
        <f t="shared" si="44"/>
        <v>23.561971556200003</v>
      </c>
      <c r="T218" s="192">
        <f t="shared" si="45"/>
        <v>23.561971556200003</v>
      </c>
      <c r="U218" s="188">
        <f t="shared" si="46"/>
        <v>30.159323591936005</v>
      </c>
      <c r="V218" s="177">
        <f t="shared" si="47"/>
        <v>30.159323591936005</v>
      </c>
      <c r="W218" s="41">
        <f t="shared" si="48"/>
        <v>0</v>
      </c>
    </row>
    <row r="219" spans="1:23">
      <c r="A219" s="35">
        <v>23</v>
      </c>
      <c r="B219" s="2" t="s">
        <v>177</v>
      </c>
      <c r="C219" s="7">
        <v>24.058700000000002</v>
      </c>
      <c r="D219" s="126">
        <v>55</v>
      </c>
      <c r="E219" s="126">
        <v>45</v>
      </c>
      <c r="F219" s="126">
        <v>5</v>
      </c>
      <c r="G219" s="163">
        <v>24.058700000000002</v>
      </c>
      <c r="H219" s="43">
        <v>0.28000000000000003</v>
      </c>
      <c r="I219" s="37">
        <v>0.01</v>
      </c>
      <c r="J219" s="38">
        <f t="shared" si="37"/>
        <v>30.795136000000003</v>
      </c>
      <c r="K219" s="38">
        <f t="shared" si="38"/>
        <v>30.487184640000002</v>
      </c>
      <c r="L219" s="88">
        <f>$G$27/G219*(D219)</f>
        <v>55.002971897899712</v>
      </c>
      <c r="M219" s="89">
        <f>$H$27/H219*E219</f>
        <v>33.749999999999993</v>
      </c>
      <c r="N219" s="39">
        <f t="shared" si="42"/>
        <v>2.5</v>
      </c>
      <c r="O219" s="62">
        <f t="shared" si="39"/>
        <v>91.252971897899698</v>
      </c>
      <c r="P219" s="94">
        <f t="shared" si="40"/>
        <v>30.795136000000003</v>
      </c>
      <c r="Q219" s="41">
        <f t="shared" si="41"/>
        <v>0</v>
      </c>
      <c r="R219" s="179">
        <f t="shared" si="43"/>
        <v>1.0768135000000001</v>
      </c>
      <c r="S219" s="177">
        <f t="shared" si="44"/>
        <v>25.906732952450003</v>
      </c>
      <c r="T219" s="192">
        <f t="shared" si="45"/>
        <v>25.906732952450003</v>
      </c>
      <c r="U219" s="188">
        <f t="shared" si="46"/>
        <v>33.160618179136009</v>
      </c>
      <c r="V219" s="177">
        <f t="shared" si="47"/>
        <v>33.160618179136009</v>
      </c>
      <c r="W219" s="41">
        <f t="shared" si="48"/>
        <v>0</v>
      </c>
    </row>
    <row r="220" spans="1:23">
      <c r="A220" s="35">
        <v>24</v>
      </c>
      <c r="B220" s="2" t="s">
        <v>178</v>
      </c>
      <c r="C220" s="7">
        <v>27.087800000000001</v>
      </c>
      <c r="D220" s="126">
        <v>55</v>
      </c>
      <c r="E220" s="126">
        <v>45</v>
      </c>
      <c r="F220" s="126">
        <v>5</v>
      </c>
      <c r="G220" s="163">
        <v>27.087800000000001</v>
      </c>
      <c r="H220" s="43">
        <v>0.28000000000000003</v>
      </c>
      <c r="I220" s="37">
        <v>0.01</v>
      </c>
      <c r="J220" s="38">
        <f t="shared" si="37"/>
        <v>34.672384000000001</v>
      </c>
      <c r="K220" s="38">
        <f t="shared" si="38"/>
        <v>34.325660159999998</v>
      </c>
      <c r="L220" s="88">
        <f>$G$28/G220*(D220)</f>
        <v>55.004466955603625</v>
      </c>
      <c r="M220" s="89">
        <f>$H$28/H220*E220</f>
        <v>33.749999999999993</v>
      </c>
      <c r="N220" s="39">
        <f t="shared" si="42"/>
        <v>2.5</v>
      </c>
      <c r="O220" s="62">
        <f t="shared" si="39"/>
        <v>91.254466955603618</v>
      </c>
      <c r="P220" s="94">
        <f t="shared" si="40"/>
        <v>34.672384000000001</v>
      </c>
      <c r="Q220" s="41">
        <f t="shared" si="41"/>
        <v>0</v>
      </c>
      <c r="R220" s="179">
        <f t="shared" si="43"/>
        <v>1.0768135000000001</v>
      </c>
      <c r="S220" s="177">
        <f t="shared" si="44"/>
        <v>29.168508725300004</v>
      </c>
      <c r="T220" s="192">
        <f t="shared" si="45"/>
        <v>29.168508725300004</v>
      </c>
      <c r="U220" s="188">
        <f t="shared" si="46"/>
        <v>37.335691168384002</v>
      </c>
      <c r="V220" s="177">
        <f t="shared" si="47"/>
        <v>37.335691168384002</v>
      </c>
      <c r="W220" s="41">
        <f t="shared" si="48"/>
        <v>0</v>
      </c>
    </row>
    <row r="221" spans="1:23">
      <c r="A221" s="35">
        <v>25</v>
      </c>
      <c r="B221" s="2" t="s">
        <v>179</v>
      </c>
      <c r="C221" s="7">
        <v>21.368400000000001</v>
      </c>
      <c r="D221" s="126">
        <v>55</v>
      </c>
      <c r="E221" s="126">
        <v>45</v>
      </c>
      <c r="F221" s="126">
        <v>5</v>
      </c>
      <c r="G221" s="163">
        <v>21.368400000000001</v>
      </c>
      <c r="H221" s="43">
        <v>0.28000000000000003</v>
      </c>
      <c r="I221" s="37">
        <v>0.01</v>
      </c>
      <c r="J221" s="38">
        <f t="shared" si="37"/>
        <v>27.351552000000002</v>
      </c>
      <c r="K221" s="38">
        <f t="shared" si="38"/>
        <v>27.078036480000002</v>
      </c>
      <c r="L221" s="88">
        <f>$G$29/G221*(D221)</f>
        <v>55.004118230658356</v>
      </c>
      <c r="M221" s="89">
        <f>$H$29/H221*E221</f>
        <v>33.749999999999993</v>
      </c>
      <c r="N221" s="39">
        <f t="shared" si="42"/>
        <v>2.5</v>
      </c>
      <c r="O221" s="62">
        <f t="shared" si="39"/>
        <v>91.254118230658349</v>
      </c>
      <c r="P221" s="94">
        <f t="shared" si="40"/>
        <v>27.351552000000002</v>
      </c>
      <c r="Q221" s="41">
        <f t="shared" si="41"/>
        <v>0</v>
      </c>
      <c r="R221" s="179">
        <f t="shared" si="43"/>
        <v>1.0768135000000001</v>
      </c>
      <c r="S221" s="177">
        <f t="shared" si="44"/>
        <v>23.009781593400003</v>
      </c>
      <c r="T221" s="192">
        <f t="shared" si="45"/>
        <v>23.009781593400003</v>
      </c>
      <c r="U221" s="188">
        <f t="shared" si="46"/>
        <v>29.452520439552003</v>
      </c>
      <c r="V221" s="177">
        <f t="shared" si="47"/>
        <v>29.452520439552003</v>
      </c>
      <c r="W221" s="41">
        <f t="shared" si="48"/>
        <v>0</v>
      </c>
    </row>
    <row r="222" spans="1:23">
      <c r="A222" s="35">
        <v>26</v>
      </c>
      <c r="B222" s="2" t="s">
        <v>180</v>
      </c>
      <c r="C222" s="7">
        <v>23.494800000000001</v>
      </c>
      <c r="D222" s="126">
        <v>55</v>
      </c>
      <c r="E222" s="126">
        <v>45</v>
      </c>
      <c r="F222" s="126">
        <v>5</v>
      </c>
      <c r="G222" s="163">
        <v>23.49</v>
      </c>
      <c r="H222" s="43">
        <v>0.28000000000000003</v>
      </c>
      <c r="I222" s="37">
        <v>0.01</v>
      </c>
      <c r="J222" s="38">
        <f t="shared" si="37"/>
        <v>30.0672</v>
      </c>
      <c r="K222" s="38">
        <f t="shared" si="38"/>
        <v>29.766528000000001</v>
      </c>
      <c r="L222" s="88">
        <f>$G$30/G222*(D222)</f>
        <v>55</v>
      </c>
      <c r="M222" s="89">
        <f>$H$30/H222*E222</f>
        <v>33.749999999999993</v>
      </c>
      <c r="N222" s="39">
        <f t="shared" si="42"/>
        <v>2.5</v>
      </c>
      <c r="O222" s="62">
        <f t="shared" si="39"/>
        <v>91.25</v>
      </c>
      <c r="P222" s="94">
        <f t="shared" si="40"/>
        <v>30.0672</v>
      </c>
      <c r="Q222" s="41">
        <f t="shared" si="41"/>
        <v>0</v>
      </c>
      <c r="R222" s="179">
        <f t="shared" si="43"/>
        <v>1.0768135000000001</v>
      </c>
      <c r="S222" s="177">
        <f t="shared" si="44"/>
        <v>25.299517819800002</v>
      </c>
      <c r="T222" s="192">
        <f t="shared" si="45"/>
        <v>25.294349114999999</v>
      </c>
      <c r="U222" s="188">
        <f t="shared" si="46"/>
        <v>32.376766867200004</v>
      </c>
      <c r="V222" s="177">
        <f t="shared" si="47"/>
        <v>32.376766867199997</v>
      </c>
      <c r="W222" s="41">
        <f t="shared" si="48"/>
        <v>0</v>
      </c>
    </row>
    <row r="223" spans="1:23" ht="15.75" thickBot="1">
      <c r="A223" s="44">
        <v>27</v>
      </c>
      <c r="B223" s="10" t="s">
        <v>181</v>
      </c>
      <c r="C223" s="11">
        <v>25.227399999999999</v>
      </c>
      <c r="D223" s="127">
        <v>55</v>
      </c>
      <c r="E223" s="127">
        <v>45</v>
      </c>
      <c r="F223" s="126">
        <v>5</v>
      </c>
      <c r="G223" s="164">
        <v>25.23</v>
      </c>
      <c r="H223" s="46">
        <v>0.28000000000000003</v>
      </c>
      <c r="I223" s="37">
        <v>0.01</v>
      </c>
      <c r="J223" s="38">
        <f t="shared" si="37"/>
        <v>32.294400000000003</v>
      </c>
      <c r="K223" s="38">
        <f t="shared" si="38"/>
        <v>31.971456000000003</v>
      </c>
      <c r="L223" s="90">
        <f>$G$31/G223*(D223)</f>
        <v>55</v>
      </c>
      <c r="M223" s="89">
        <f>$H$31/H223*E223</f>
        <v>33.749999999999993</v>
      </c>
      <c r="N223" s="39">
        <f t="shared" si="42"/>
        <v>2.5</v>
      </c>
      <c r="O223" s="62">
        <f t="shared" si="39"/>
        <v>91.25</v>
      </c>
      <c r="P223" s="95">
        <f t="shared" si="40"/>
        <v>32.294400000000003</v>
      </c>
      <c r="Q223" s="41">
        <f t="shared" si="41"/>
        <v>0</v>
      </c>
      <c r="R223" s="179">
        <f t="shared" si="43"/>
        <v>1.0768135000000001</v>
      </c>
      <c r="S223" s="177">
        <f t="shared" si="44"/>
        <v>27.1652048899</v>
      </c>
      <c r="T223" s="192">
        <f t="shared" si="45"/>
        <v>27.168004605000004</v>
      </c>
      <c r="U223" s="188">
        <f t="shared" si="46"/>
        <v>34.775045894400009</v>
      </c>
      <c r="V223" s="177">
        <f t="shared" si="47"/>
        <v>34.775045894400009</v>
      </c>
      <c r="W223" s="41">
        <f t="shared" si="48"/>
        <v>0</v>
      </c>
    </row>
    <row r="224" spans="1:23" ht="16.5" thickBot="1">
      <c r="A224" s="265" t="s">
        <v>77</v>
      </c>
      <c r="B224" s="266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121"/>
      <c r="O224" s="64">
        <f>SUM(O197:O223)</f>
        <v>2507.1506540682403</v>
      </c>
      <c r="P224" s="48"/>
    </row>
    <row r="226" spans="1:17" ht="15.75" hidden="1" thickBot="1"/>
    <row r="227" spans="1:17" ht="15.75" hidden="1">
      <c r="A227" s="26" t="s">
        <v>31</v>
      </c>
      <c r="B227" s="54" t="s">
        <v>7</v>
      </c>
      <c r="C227" s="50"/>
      <c r="D227" s="123"/>
      <c r="E227" s="123"/>
      <c r="F227" s="123"/>
      <c r="G227" s="161"/>
      <c r="H227" s="29"/>
      <c r="I227" s="29"/>
      <c r="J227" s="28"/>
      <c r="K227" s="161"/>
      <c r="L227" s="30"/>
      <c r="M227" s="31"/>
      <c r="N227" s="31"/>
      <c r="O227" s="60"/>
      <c r="P227" s="32"/>
    </row>
    <row r="228" spans="1:17" ht="78.75" hidden="1">
      <c r="A228" s="12" t="s">
        <v>34</v>
      </c>
      <c r="B228" s="1" t="s">
        <v>35</v>
      </c>
      <c r="C228" s="6" t="s">
        <v>36</v>
      </c>
      <c r="D228" s="125" t="s">
        <v>37</v>
      </c>
      <c r="E228" s="125" t="s">
        <v>38</v>
      </c>
      <c r="F228" s="125" t="s">
        <v>39</v>
      </c>
      <c r="G228" s="162" t="s">
        <v>40</v>
      </c>
      <c r="H228" s="5" t="s">
        <v>41</v>
      </c>
      <c r="I228" s="5" t="s">
        <v>42</v>
      </c>
      <c r="J228" s="6" t="s">
        <v>43</v>
      </c>
      <c r="K228" s="162" t="s">
        <v>44</v>
      </c>
      <c r="L228" s="33" t="s">
        <v>45</v>
      </c>
      <c r="M228" s="33" t="s">
        <v>46</v>
      </c>
      <c r="N228" s="33" t="s">
        <v>47</v>
      </c>
      <c r="O228" s="61" t="s">
        <v>48</v>
      </c>
      <c r="P228" s="91" t="s">
        <v>49</v>
      </c>
    </row>
    <row r="229" spans="1:17" hidden="1">
      <c r="A229" s="35">
        <v>1</v>
      </c>
      <c r="B229" s="2" t="s">
        <v>50</v>
      </c>
      <c r="C229" s="7">
        <v>29.0853</v>
      </c>
      <c r="D229" s="126">
        <v>55</v>
      </c>
      <c r="E229" s="126">
        <v>45</v>
      </c>
      <c r="F229" s="126">
        <v>5</v>
      </c>
      <c r="G229" s="163">
        <v>32.090000000000003</v>
      </c>
      <c r="H229" s="37">
        <v>0.34860000000000002</v>
      </c>
      <c r="I229" s="37">
        <v>0.02</v>
      </c>
      <c r="J229" s="38">
        <f t="shared" ref="J229:J255" si="49">G229+(G229*H229)</f>
        <v>43.276574000000004</v>
      </c>
      <c r="K229" s="38">
        <f t="shared" ref="K229:K255" si="50">J229-(J229*I229)</f>
        <v>42.411042520000002</v>
      </c>
      <c r="L229" s="88">
        <f>$G$5/G229*(D229)</f>
        <v>49.858211280772821</v>
      </c>
      <c r="M229" s="89">
        <f>$H$5/H229*E229</f>
        <v>27.108433734939755</v>
      </c>
      <c r="N229" s="39">
        <f>I229/$I$293*(F229)</f>
        <v>5</v>
      </c>
      <c r="O229" s="62">
        <f t="shared" ref="O229:O255" si="51">L229+M229+N229</f>
        <v>81.966645015712572</v>
      </c>
      <c r="P229" s="94">
        <f t="shared" ref="P229:P255" si="52">G229+(G229*H229)</f>
        <v>43.276574000000004</v>
      </c>
      <c r="Q229" s="41">
        <f t="shared" ref="Q229:Q255" si="53">J229-P229</f>
        <v>0</v>
      </c>
    </row>
    <row r="230" spans="1:17" hidden="1">
      <c r="A230" s="35">
        <v>2</v>
      </c>
      <c r="B230" s="2" t="s">
        <v>51</v>
      </c>
      <c r="C230" s="7">
        <v>36.869900000000001</v>
      </c>
      <c r="D230" s="126">
        <v>55</v>
      </c>
      <c r="E230" s="126">
        <v>45</v>
      </c>
      <c r="F230" s="126">
        <v>5</v>
      </c>
      <c r="G230" s="163">
        <v>39.869999999999997</v>
      </c>
      <c r="H230" s="37">
        <v>0.34860000000000002</v>
      </c>
      <c r="I230" s="37">
        <v>0.02</v>
      </c>
      <c r="J230" s="38">
        <f t="shared" si="49"/>
        <v>53.768681999999998</v>
      </c>
      <c r="K230" s="38">
        <f t="shared" si="50"/>
        <v>52.693308359999996</v>
      </c>
      <c r="L230" s="88">
        <f>$G$6/G230*(D230)</f>
        <v>50.861550037622273</v>
      </c>
      <c r="M230" s="89">
        <f>$H$6/H230*E230</f>
        <v>27.108433734939755</v>
      </c>
      <c r="N230" s="39">
        <f t="shared" ref="N230:N255" si="54">I230/$I$293*(F230)</f>
        <v>5</v>
      </c>
      <c r="O230" s="62">
        <f t="shared" si="51"/>
        <v>82.969983772562031</v>
      </c>
      <c r="P230" s="94">
        <f t="shared" si="52"/>
        <v>53.768681999999998</v>
      </c>
      <c r="Q230" s="41">
        <f t="shared" si="53"/>
        <v>0</v>
      </c>
    </row>
    <row r="231" spans="1:17" hidden="1">
      <c r="A231" s="35">
        <v>3</v>
      </c>
      <c r="B231" s="2" t="s">
        <v>52</v>
      </c>
      <c r="C231" s="7">
        <v>17.821000000000002</v>
      </c>
      <c r="D231" s="126">
        <v>55</v>
      </c>
      <c r="E231" s="126">
        <v>45</v>
      </c>
      <c r="F231" s="126">
        <v>5</v>
      </c>
      <c r="G231" s="163">
        <v>22.82</v>
      </c>
      <c r="H231" s="37">
        <v>0.34860000000000002</v>
      </c>
      <c r="I231" s="37">
        <v>0.02</v>
      </c>
      <c r="J231" s="38">
        <f t="shared" si="49"/>
        <v>30.775052000000002</v>
      </c>
      <c r="K231" s="38">
        <f t="shared" si="50"/>
        <v>30.159550960000001</v>
      </c>
      <c r="L231" s="88">
        <f>$G$39/G231*(D231)</f>
        <v>42.951577563540759</v>
      </c>
      <c r="M231" s="89">
        <f>$H$359/H231*E231</f>
        <v>38.726333907056791</v>
      </c>
      <c r="N231" s="39">
        <f t="shared" si="54"/>
        <v>5</v>
      </c>
      <c r="O231" s="62">
        <f t="shared" si="51"/>
        <v>86.67791147059755</v>
      </c>
      <c r="P231" s="94">
        <f t="shared" si="52"/>
        <v>30.775052000000002</v>
      </c>
      <c r="Q231" s="41">
        <f t="shared" si="53"/>
        <v>0</v>
      </c>
    </row>
    <row r="232" spans="1:17" hidden="1">
      <c r="A232" s="35">
        <v>4</v>
      </c>
      <c r="B232" s="2" t="s">
        <v>53</v>
      </c>
      <c r="C232" s="7">
        <v>18.558900000000001</v>
      </c>
      <c r="D232" s="126">
        <v>55</v>
      </c>
      <c r="E232" s="126">
        <v>45</v>
      </c>
      <c r="F232" s="126">
        <v>5</v>
      </c>
      <c r="G232" s="163">
        <v>23.56</v>
      </c>
      <c r="H232" s="37">
        <v>0.34860000000000002</v>
      </c>
      <c r="I232" s="37">
        <v>0.02</v>
      </c>
      <c r="J232" s="38">
        <f t="shared" si="49"/>
        <v>31.773015999999998</v>
      </c>
      <c r="K232" s="38">
        <f t="shared" si="50"/>
        <v>31.137555679999998</v>
      </c>
      <c r="L232" s="88">
        <f>$G$40/G232*(D232)</f>
        <v>43.325106112054335</v>
      </c>
      <c r="M232" s="89">
        <f>$H$360/H232*E232</f>
        <v>38.726333907056791</v>
      </c>
      <c r="N232" s="39">
        <f t="shared" si="54"/>
        <v>5</v>
      </c>
      <c r="O232" s="62">
        <f t="shared" si="51"/>
        <v>87.051440019111126</v>
      </c>
      <c r="P232" s="94">
        <f t="shared" si="52"/>
        <v>31.773015999999998</v>
      </c>
      <c r="Q232" s="41">
        <f t="shared" si="53"/>
        <v>0</v>
      </c>
    </row>
    <row r="233" spans="1:17" hidden="1">
      <c r="A233" s="35">
        <v>5</v>
      </c>
      <c r="B233" s="2" t="s">
        <v>54</v>
      </c>
      <c r="C233" s="7">
        <v>20.4057</v>
      </c>
      <c r="D233" s="126">
        <v>55</v>
      </c>
      <c r="E233" s="126">
        <v>45</v>
      </c>
      <c r="F233" s="126">
        <v>5</v>
      </c>
      <c r="G233" s="163">
        <v>28.41</v>
      </c>
      <c r="H233" s="37">
        <v>0.34860000000000002</v>
      </c>
      <c r="I233" s="37">
        <v>0.02</v>
      </c>
      <c r="J233" s="38">
        <f t="shared" si="49"/>
        <v>38.313726000000003</v>
      </c>
      <c r="K233" s="38">
        <f t="shared" si="50"/>
        <v>37.547451479999999</v>
      </c>
      <c r="L233" s="88">
        <f>$G$41/G233*(D233)</f>
        <v>39.512495600140795</v>
      </c>
      <c r="M233" s="89">
        <f>$H$9/H233*E233</f>
        <v>27.108433734939755</v>
      </c>
      <c r="N233" s="39">
        <f t="shared" si="54"/>
        <v>5</v>
      </c>
      <c r="O233" s="62">
        <f t="shared" si="51"/>
        <v>71.620929335080547</v>
      </c>
      <c r="P233" s="94">
        <f t="shared" si="52"/>
        <v>38.313726000000003</v>
      </c>
      <c r="Q233" s="41">
        <f t="shared" si="53"/>
        <v>0</v>
      </c>
    </row>
    <row r="234" spans="1:17" hidden="1">
      <c r="A234" s="35">
        <v>6</v>
      </c>
      <c r="B234" s="2" t="s">
        <v>55</v>
      </c>
      <c r="C234" s="7">
        <v>23.934899999999999</v>
      </c>
      <c r="D234" s="126">
        <v>55</v>
      </c>
      <c r="E234" s="126">
        <v>45</v>
      </c>
      <c r="F234" s="126">
        <v>5</v>
      </c>
      <c r="G234" s="163">
        <v>33.93</v>
      </c>
      <c r="H234" s="37">
        <v>0.34860000000000002</v>
      </c>
      <c r="I234" s="37">
        <v>0.02</v>
      </c>
      <c r="J234" s="38">
        <f t="shared" si="49"/>
        <v>45.757998000000001</v>
      </c>
      <c r="K234" s="38">
        <f t="shared" si="50"/>
        <v>44.842838040000004</v>
      </c>
      <c r="L234" s="88">
        <f>$G$42/G234*(D234)</f>
        <v>38.790156203949309</v>
      </c>
      <c r="M234" s="89">
        <f>$H$10/H234*E234</f>
        <v>27.108433734939755</v>
      </c>
      <c r="N234" s="39">
        <f t="shared" si="54"/>
        <v>5</v>
      </c>
      <c r="O234" s="62">
        <f t="shared" si="51"/>
        <v>70.89858993888906</v>
      </c>
      <c r="P234" s="94">
        <f t="shared" si="52"/>
        <v>45.757998000000001</v>
      </c>
      <c r="Q234" s="41">
        <f t="shared" si="53"/>
        <v>0</v>
      </c>
    </row>
    <row r="235" spans="1:17" hidden="1">
      <c r="A235" s="35">
        <v>7</v>
      </c>
      <c r="B235" s="2" t="s">
        <v>56</v>
      </c>
      <c r="C235" s="7">
        <v>29.0853</v>
      </c>
      <c r="D235" s="126">
        <v>55</v>
      </c>
      <c r="E235" s="126">
        <v>45</v>
      </c>
      <c r="F235" s="126">
        <v>5</v>
      </c>
      <c r="G235" s="163">
        <v>34.090000000000003</v>
      </c>
      <c r="H235" s="37">
        <v>0.34860000000000002</v>
      </c>
      <c r="I235" s="37">
        <v>0.02</v>
      </c>
      <c r="J235" s="38">
        <f t="shared" si="49"/>
        <v>45.973774000000006</v>
      </c>
      <c r="K235" s="38">
        <f t="shared" si="50"/>
        <v>45.054298520000003</v>
      </c>
      <c r="L235" s="88">
        <f>$G$11/G235*(D235)</f>
        <v>46.933118216485767</v>
      </c>
      <c r="M235" s="89">
        <f>$H$11/H235*E235</f>
        <v>27.108433734939755</v>
      </c>
      <c r="N235" s="39">
        <f t="shared" si="54"/>
        <v>5</v>
      </c>
      <c r="O235" s="62">
        <f t="shared" si="51"/>
        <v>79.041551951425518</v>
      </c>
      <c r="P235" s="94">
        <f t="shared" si="52"/>
        <v>45.973774000000006</v>
      </c>
      <c r="Q235" s="41">
        <f t="shared" si="53"/>
        <v>0</v>
      </c>
    </row>
    <row r="236" spans="1:17" hidden="1">
      <c r="A236" s="35">
        <v>8</v>
      </c>
      <c r="B236" s="2" t="s">
        <v>57</v>
      </c>
      <c r="C236" s="7">
        <v>30.498100000000001</v>
      </c>
      <c r="D236" s="126">
        <v>55</v>
      </c>
      <c r="E236" s="126">
        <v>45</v>
      </c>
      <c r="F236" s="126">
        <v>5</v>
      </c>
      <c r="G236" s="163">
        <v>35.5</v>
      </c>
      <c r="H236" s="43">
        <v>0.34860000000000002</v>
      </c>
      <c r="I236" s="37">
        <v>0.02</v>
      </c>
      <c r="J236" s="38">
        <f t="shared" si="49"/>
        <v>47.875300000000003</v>
      </c>
      <c r="K236" s="38">
        <f t="shared" si="50"/>
        <v>46.917794000000001</v>
      </c>
      <c r="L236" s="88">
        <f>$G$44/G236*(D236)</f>
        <v>47.250577464788734</v>
      </c>
      <c r="M236" s="89">
        <f>$H$12/H236*E236</f>
        <v>27.108433734939755</v>
      </c>
      <c r="N236" s="39">
        <f t="shared" si="54"/>
        <v>5</v>
      </c>
      <c r="O236" s="62">
        <f t="shared" si="51"/>
        <v>79.359011199728485</v>
      </c>
      <c r="P236" s="94">
        <f t="shared" si="52"/>
        <v>47.875300000000003</v>
      </c>
      <c r="Q236" s="41">
        <f t="shared" si="53"/>
        <v>0</v>
      </c>
    </row>
    <row r="237" spans="1:17" hidden="1">
      <c r="A237" s="35">
        <v>9</v>
      </c>
      <c r="B237" s="2" t="s">
        <v>58</v>
      </c>
      <c r="C237" s="7">
        <v>33.809100000000001</v>
      </c>
      <c r="D237" s="126">
        <v>55</v>
      </c>
      <c r="E237" s="126">
        <v>45</v>
      </c>
      <c r="F237" s="126">
        <v>5</v>
      </c>
      <c r="G237" s="163">
        <v>40.81</v>
      </c>
      <c r="H237" s="43">
        <v>0.34860000000000002</v>
      </c>
      <c r="I237" s="37">
        <v>0.02</v>
      </c>
      <c r="J237" s="38">
        <f t="shared" si="49"/>
        <v>55.036366000000001</v>
      </c>
      <c r="K237" s="38">
        <f t="shared" si="50"/>
        <v>53.935638680000004</v>
      </c>
      <c r="L237" s="88">
        <f>$G$45/G237*(D237)</f>
        <v>45.564824797843663</v>
      </c>
      <c r="M237" s="89">
        <f>$H$13/H237*E237</f>
        <v>27.108433734939755</v>
      </c>
      <c r="N237" s="39">
        <f t="shared" si="54"/>
        <v>5</v>
      </c>
      <c r="O237" s="62">
        <f t="shared" si="51"/>
        <v>77.673258532783422</v>
      </c>
      <c r="P237" s="94">
        <f t="shared" si="52"/>
        <v>55.036366000000001</v>
      </c>
      <c r="Q237" s="41">
        <f t="shared" si="53"/>
        <v>0</v>
      </c>
    </row>
    <row r="238" spans="1:17" hidden="1">
      <c r="A238" s="35">
        <v>10</v>
      </c>
      <c r="B238" s="2" t="s">
        <v>59</v>
      </c>
      <c r="C238" s="7">
        <v>35.161900000000003</v>
      </c>
      <c r="D238" s="126">
        <v>55</v>
      </c>
      <c r="E238" s="126">
        <v>45</v>
      </c>
      <c r="F238" s="126">
        <v>5</v>
      </c>
      <c r="G238" s="163">
        <v>40.159999999999997</v>
      </c>
      <c r="H238" s="43">
        <v>0.34860000000000002</v>
      </c>
      <c r="I238" s="37">
        <v>0.02</v>
      </c>
      <c r="J238" s="38">
        <f t="shared" si="49"/>
        <v>54.159775999999994</v>
      </c>
      <c r="K238" s="38">
        <f t="shared" si="50"/>
        <v>53.076580479999997</v>
      </c>
      <c r="L238" s="88">
        <f>$G$46/G238*(D238)</f>
        <v>48.154992529880488</v>
      </c>
      <c r="M238" s="89">
        <f>$H$14/H238*E238</f>
        <v>27.108433734939755</v>
      </c>
      <c r="N238" s="39">
        <f t="shared" si="54"/>
        <v>5</v>
      </c>
      <c r="O238" s="62">
        <f t="shared" si="51"/>
        <v>80.263426264820239</v>
      </c>
      <c r="P238" s="94">
        <f t="shared" si="52"/>
        <v>54.159775999999994</v>
      </c>
      <c r="Q238" s="41">
        <f t="shared" si="53"/>
        <v>0</v>
      </c>
    </row>
    <row r="239" spans="1:17" hidden="1">
      <c r="A239" s="35">
        <v>11</v>
      </c>
      <c r="B239" s="2" t="s">
        <v>60</v>
      </c>
      <c r="C239" s="7">
        <v>39.588799999999999</v>
      </c>
      <c r="D239" s="126">
        <v>55</v>
      </c>
      <c r="E239" s="126">
        <v>45</v>
      </c>
      <c r="F239" s="126">
        <v>5</v>
      </c>
      <c r="G239" s="163">
        <v>46.59</v>
      </c>
      <c r="H239" s="43">
        <v>0.34860000000000002</v>
      </c>
      <c r="I239" s="37">
        <v>0.02</v>
      </c>
      <c r="J239" s="38">
        <f t="shared" si="49"/>
        <v>62.831274000000008</v>
      </c>
      <c r="K239" s="38">
        <f t="shared" si="50"/>
        <v>61.574648520000011</v>
      </c>
      <c r="L239" s="88">
        <f>$G$15/G239*(D239)</f>
        <v>46.736424125348783</v>
      </c>
      <c r="M239" s="89">
        <f>$H$15/H239*E239</f>
        <v>27.108433734939755</v>
      </c>
      <c r="N239" s="39">
        <f t="shared" si="54"/>
        <v>5</v>
      </c>
      <c r="O239" s="62">
        <f t="shared" si="51"/>
        <v>78.844857860288542</v>
      </c>
      <c r="P239" s="94">
        <f t="shared" si="52"/>
        <v>62.831274000000008</v>
      </c>
      <c r="Q239" s="41">
        <f t="shared" si="53"/>
        <v>0</v>
      </c>
    </row>
    <row r="240" spans="1:17" hidden="1">
      <c r="A240" s="35">
        <v>12</v>
      </c>
      <c r="B240" s="2" t="s">
        <v>61</v>
      </c>
      <c r="C240" s="7">
        <v>19.9009</v>
      </c>
      <c r="D240" s="126">
        <v>55</v>
      </c>
      <c r="E240" s="126">
        <v>45</v>
      </c>
      <c r="F240" s="126">
        <v>5</v>
      </c>
      <c r="G240" s="163">
        <v>24.9</v>
      </c>
      <c r="H240" s="43">
        <v>0.34860000000000002</v>
      </c>
      <c r="I240" s="37">
        <v>0.02</v>
      </c>
      <c r="J240" s="38">
        <f t="shared" si="49"/>
        <v>33.58014</v>
      </c>
      <c r="K240" s="38">
        <f t="shared" si="50"/>
        <v>32.908537199999998</v>
      </c>
      <c r="L240" s="88">
        <f>$G$16/G240*(D240)</f>
        <v>43.955823293172685</v>
      </c>
      <c r="M240" s="89">
        <f>$H$368/H240*E240</f>
        <v>38.726333907056791</v>
      </c>
      <c r="N240" s="39">
        <f t="shared" si="54"/>
        <v>5</v>
      </c>
      <c r="O240" s="62">
        <f t="shared" si="51"/>
        <v>87.682157200229483</v>
      </c>
      <c r="P240" s="94">
        <f t="shared" si="52"/>
        <v>33.58014</v>
      </c>
      <c r="Q240" s="41">
        <f t="shared" si="53"/>
        <v>0</v>
      </c>
    </row>
    <row r="241" spans="1:17" hidden="1">
      <c r="A241" s="35">
        <v>13</v>
      </c>
      <c r="B241" s="2" t="s">
        <v>62</v>
      </c>
      <c r="C241" s="7">
        <v>21.8812</v>
      </c>
      <c r="D241" s="126">
        <v>55</v>
      </c>
      <c r="E241" s="126">
        <v>45</v>
      </c>
      <c r="F241" s="126">
        <v>5</v>
      </c>
      <c r="G241" s="163">
        <v>28.88</v>
      </c>
      <c r="H241" s="43">
        <v>0.34860000000000002</v>
      </c>
      <c r="I241" s="37">
        <v>0.02</v>
      </c>
      <c r="J241" s="38">
        <f t="shared" si="49"/>
        <v>38.947567999999997</v>
      </c>
      <c r="K241" s="38">
        <f t="shared" si="50"/>
        <v>38.168616639999996</v>
      </c>
      <c r="L241" s="88">
        <f>$G$17/G241*(D241)</f>
        <v>41.668975069252078</v>
      </c>
      <c r="M241" s="89">
        <f>$H$17/H241*E241</f>
        <v>27.108433734939755</v>
      </c>
      <c r="N241" s="39">
        <f t="shared" si="54"/>
        <v>5</v>
      </c>
      <c r="O241" s="62">
        <f t="shared" si="51"/>
        <v>73.777408804191836</v>
      </c>
      <c r="P241" s="94">
        <f t="shared" si="52"/>
        <v>38.947567999999997</v>
      </c>
      <c r="Q241" s="41">
        <f t="shared" si="53"/>
        <v>0</v>
      </c>
    </row>
    <row r="242" spans="1:17" hidden="1">
      <c r="A242" s="35">
        <v>14</v>
      </c>
      <c r="B242" s="2" t="s">
        <v>63</v>
      </c>
      <c r="C242" s="7">
        <v>24.058700000000002</v>
      </c>
      <c r="D242" s="126">
        <v>55</v>
      </c>
      <c r="E242" s="126">
        <v>45</v>
      </c>
      <c r="F242" s="126">
        <v>5</v>
      </c>
      <c r="G242" s="163">
        <v>33.06</v>
      </c>
      <c r="H242" s="43">
        <v>0.34860000000000002</v>
      </c>
      <c r="I242" s="37">
        <v>0.02</v>
      </c>
      <c r="J242" s="38">
        <f t="shared" si="49"/>
        <v>44.584716</v>
      </c>
      <c r="K242" s="38">
        <f t="shared" si="50"/>
        <v>43.693021680000001</v>
      </c>
      <c r="L242" s="88">
        <f>$G$18/G242*(D242)</f>
        <v>40.027223230490016</v>
      </c>
      <c r="M242" s="89">
        <f>$H$18/H242*E242</f>
        <v>27.108433734939755</v>
      </c>
      <c r="N242" s="39">
        <f t="shared" si="54"/>
        <v>5</v>
      </c>
      <c r="O242" s="62">
        <f t="shared" si="51"/>
        <v>72.135656965429774</v>
      </c>
      <c r="P242" s="94">
        <f t="shared" si="52"/>
        <v>44.584716</v>
      </c>
      <c r="Q242" s="41">
        <f t="shared" si="53"/>
        <v>0</v>
      </c>
    </row>
    <row r="243" spans="1:17" hidden="1">
      <c r="A243" s="35">
        <v>15</v>
      </c>
      <c r="B243" s="2" t="s">
        <v>64</v>
      </c>
      <c r="C243" s="7">
        <v>24.636099999999999</v>
      </c>
      <c r="D243" s="126">
        <v>55</v>
      </c>
      <c r="E243" s="126">
        <v>45</v>
      </c>
      <c r="F243" s="126">
        <v>5</v>
      </c>
      <c r="G243" s="163">
        <v>29.64</v>
      </c>
      <c r="H243" s="43">
        <v>0.34860000000000002</v>
      </c>
      <c r="I243" s="37">
        <v>0.02</v>
      </c>
      <c r="J243" s="38">
        <f t="shared" si="49"/>
        <v>39.972504000000001</v>
      </c>
      <c r="K243" s="38">
        <f t="shared" si="50"/>
        <v>39.173053920000001</v>
      </c>
      <c r="L243" s="88">
        <f>$G$51/G243*(D243)</f>
        <v>45.721997300944665</v>
      </c>
      <c r="M243" s="89">
        <f>$H$19/H243*E243</f>
        <v>27.108433734939755</v>
      </c>
      <c r="N243" s="39">
        <f t="shared" si="54"/>
        <v>5</v>
      </c>
      <c r="O243" s="62">
        <f t="shared" si="51"/>
        <v>77.830431035884416</v>
      </c>
      <c r="P243" s="94">
        <f t="shared" si="52"/>
        <v>39.972504000000001</v>
      </c>
      <c r="Q243" s="41">
        <f t="shared" si="53"/>
        <v>0</v>
      </c>
    </row>
    <row r="244" spans="1:17" hidden="1">
      <c r="A244" s="35">
        <v>16</v>
      </c>
      <c r="B244" s="2" t="s">
        <v>65</v>
      </c>
      <c r="C244" s="7">
        <v>36.005800000000001</v>
      </c>
      <c r="D244" s="126">
        <v>55</v>
      </c>
      <c r="E244" s="126">
        <v>45</v>
      </c>
      <c r="F244" s="126">
        <v>5</v>
      </c>
      <c r="G244" s="163">
        <v>41.01</v>
      </c>
      <c r="H244" s="43">
        <v>0.34860000000000002</v>
      </c>
      <c r="I244" s="37">
        <v>0.02</v>
      </c>
      <c r="J244" s="38">
        <f t="shared" si="49"/>
        <v>55.306086000000001</v>
      </c>
      <c r="K244" s="38">
        <f t="shared" si="50"/>
        <v>54.199964280000003</v>
      </c>
      <c r="L244" s="88">
        <f>$G$20/G244*(D244)</f>
        <v>48.294318458912464</v>
      </c>
      <c r="M244" s="89">
        <f>$H$20/H244*E244</f>
        <v>27.108433734939755</v>
      </c>
      <c r="N244" s="39">
        <f t="shared" si="54"/>
        <v>5</v>
      </c>
      <c r="O244" s="62">
        <f t="shared" si="51"/>
        <v>80.402752193852223</v>
      </c>
      <c r="P244" s="94">
        <f t="shared" si="52"/>
        <v>55.306086000000001</v>
      </c>
      <c r="Q244" s="41">
        <f t="shared" si="53"/>
        <v>0</v>
      </c>
    </row>
    <row r="245" spans="1:17" hidden="1">
      <c r="A245" s="35">
        <v>17</v>
      </c>
      <c r="B245" s="2" t="s">
        <v>66</v>
      </c>
      <c r="C245" s="7">
        <v>31.2301</v>
      </c>
      <c r="D245" s="126">
        <v>55</v>
      </c>
      <c r="E245" s="126">
        <v>45</v>
      </c>
      <c r="F245" s="126">
        <v>5</v>
      </c>
      <c r="G245" s="163">
        <v>34.229999999999997</v>
      </c>
      <c r="H245" s="43">
        <v>0.34860000000000002</v>
      </c>
      <c r="I245" s="37">
        <v>0.02</v>
      </c>
      <c r="J245" s="38">
        <f t="shared" si="49"/>
        <v>46.162577999999996</v>
      </c>
      <c r="K245" s="38">
        <f t="shared" si="50"/>
        <v>45.239326439999999</v>
      </c>
      <c r="L245" s="88">
        <f>$G$21/G245*(D245)</f>
        <v>50.17966695880807</v>
      </c>
      <c r="M245" s="89">
        <f>$H$21/H245*E245</f>
        <v>27.108433734939755</v>
      </c>
      <c r="N245" s="39">
        <f t="shared" si="54"/>
        <v>5</v>
      </c>
      <c r="O245" s="62">
        <f t="shared" si="51"/>
        <v>82.288100693747822</v>
      </c>
      <c r="P245" s="94">
        <f t="shared" si="52"/>
        <v>46.162577999999996</v>
      </c>
      <c r="Q245" s="41">
        <f t="shared" si="53"/>
        <v>0</v>
      </c>
    </row>
    <row r="246" spans="1:17" hidden="1">
      <c r="A246" s="35">
        <v>18</v>
      </c>
      <c r="B246" s="2" t="s">
        <v>67</v>
      </c>
      <c r="C246" s="7">
        <v>32.747100000000003</v>
      </c>
      <c r="D246" s="126">
        <v>55</v>
      </c>
      <c r="E246" s="126">
        <v>45</v>
      </c>
      <c r="F246" s="126">
        <v>5</v>
      </c>
      <c r="G246" s="163">
        <v>45.75</v>
      </c>
      <c r="H246" s="43">
        <v>0.34860000000000002</v>
      </c>
      <c r="I246" s="37">
        <v>0.02</v>
      </c>
      <c r="J246" s="38">
        <f t="shared" si="49"/>
        <v>61.698450000000001</v>
      </c>
      <c r="K246" s="38">
        <f t="shared" si="50"/>
        <v>60.464480999999999</v>
      </c>
      <c r="L246" s="88">
        <f>$G$22/G246*(D246)</f>
        <v>39.37158469945355</v>
      </c>
      <c r="M246" s="89">
        <f>$H$22/H246*E246</f>
        <v>27.108433734939755</v>
      </c>
      <c r="N246" s="39">
        <f t="shared" si="54"/>
        <v>5</v>
      </c>
      <c r="O246" s="62">
        <f t="shared" si="51"/>
        <v>71.480018434393301</v>
      </c>
      <c r="P246" s="94">
        <f t="shared" si="52"/>
        <v>61.698450000000001</v>
      </c>
      <c r="Q246" s="41">
        <f t="shared" si="53"/>
        <v>0</v>
      </c>
    </row>
    <row r="247" spans="1:17" hidden="1">
      <c r="A247" s="35">
        <v>19</v>
      </c>
      <c r="B247" s="2" t="s">
        <v>68</v>
      </c>
      <c r="C247" s="7">
        <v>36.869900000000001</v>
      </c>
      <c r="D247" s="126">
        <v>55</v>
      </c>
      <c r="E247" s="126">
        <v>45</v>
      </c>
      <c r="F247" s="126">
        <v>5</v>
      </c>
      <c r="G247" s="163">
        <v>53.87</v>
      </c>
      <c r="H247" s="43">
        <v>0.34860000000000002</v>
      </c>
      <c r="I247" s="37">
        <v>0.02</v>
      </c>
      <c r="J247" s="38">
        <f t="shared" si="49"/>
        <v>72.649081999999993</v>
      </c>
      <c r="K247" s="38">
        <f t="shared" si="50"/>
        <v>71.196100359999988</v>
      </c>
      <c r="L247" s="88">
        <f>$G$23/G247*(D247)</f>
        <v>37.643400779654726</v>
      </c>
      <c r="M247" s="89">
        <f>$H$23/H247*E247</f>
        <v>27.108433734939755</v>
      </c>
      <c r="N247" s="39">
        <f t="shared" si="54"/>
        <v>5</v>
      </c>
      <c r="O247" s="62">
        <f t="shared" si="51"/>
        <v>69.751834514594478</v>
      </c>
      <c r="P247" s="94">
        <f t="shared" si="52"/>
        <v>72.649081999999993</v>
      </c>
      <c r="Q247" s="41">
        <f t="shared" si="53"/>
        <v>0</v>
      </c>
    </row>
    <row r="248" spans="1:17" hidden="1">
      <c r="A248" s="35">
        <v>20</v>
      </c>
      <c r="B248" s="2" t="s">
        <v>69</v>
      </c>
      <c r="C248" s="7">
        <v>41.511800000000001</v>
      </c>
      <c r="D248" s="126">
        <v>55</v>
      </c>
      <c r="E248" s="126">
        <v>45</v>
      </c>
      <c r="F248" s="126">
        <v>5</v>
      </c>
      <c r="G248" s="163">
        <v>62.51</v>
      </c>
      <c r="H248" s="43">
        <v>0.34860000000000002</v>
      </c>
      <c r="I248" s="37">
        <v>0.02</v>
      </c>
      <c r="J248" s="38">
        <f t="shared" si="49"/>
        <v>84.300985999999995</v>
      </c>
      <c r="K248" s="38">
        <f t="shared" si="50"/>
        <v>82.61496627999999</v>
      </c>
      <c r="L248" s="88">
        <f>$G$24/G248*(D248)</f>
        <v>36.522956326987682</v>
      </c>
      <c r="M248" s="89">
        <f>$H$24/H248*E248</f>
        <v>27.108433734939755</v>
      </c>
      <c r="N248" s="39">
        <f t="shared" si="54"/>
        <v>5</v>
      </c>
      <c r="O248" s="62">
        <f t="shared" si="51"/>
        <v>68.631390061927434</v>
      </c>
      <c r="P248" s="94">
        <f t="shared" si="52"/>
        <v>84.300985999999995</v>
      </c>
      <c r="Q248" s="41">
        <f t="shared" si="53"/>
        <v>0</v>
      </c>
    </row>
    <row r="249" spans="1:17" hidden="1">
      <c r="A249" s="35">
        <v>21</v>
      </c>
      <c r="B249" s="2" t="s">
        <v>70</v>
      </c>
      <c r="C249" s="7">
        <v>19.9009</v>
      </c>
      <c r="D249" s="126">
        <v>55</v>
      </c>
      <c r="E249" s="126">
        <v>45</v>
      </c>
      <c r="F249" s="126">
        <v>5</v>
      </c>
      <c r="G249" s="163">
        <v>27.9</v>
      </c>
      <c r="H249" s="43">
        <v>0.34860000000000002</v>
      </c>
      <c r="I249" s="37">
        <v>0.02</v>
      </c>
      <c r="J249" s="38">
        <f t="shared" si="49"/>
        <v>37.62594</v>
      </c>
      <c r="K249" s="38">
        <f t="shared" si="50"/>
        <v>36.873421200000003</v>
      </c>
      <c r="L249" s="88">
        <f>$G$25/G249*(D249)</f>
        <v>39.229390681003579</v>
      </c>
      <c r="M249" s="89">
        <f>$H$25/H249*E249</f>
        <v>27.108433734939755</v>
      </c>
      <c r="N249" s="39">
        <f t="shared" si="54"/>
        <v>5</v>
      </c>
      <c r="O249" s="62">
        <f t="shared" si="51"/>
        <v>71.337824415943331</v>
      </c>
      <c r="P249" s="94">
        <f t="shared" si="52"/>
        <v>37.62594</v>
      </c>
      <c r="Q249" s="41">
        <f t="shared" si="53"/>
        <v>0</v>
      </c>
    </row>
    <row r="250" spans="1:17" hidden="1">
      <c r="A250" s="35">
        <v>22</v>
      </c>
      <c r="B250" s="2" t="s">
        <v>71</v>
      </c>
      <c r="C250" s="7">
        <v>21.8812</v>
      </c>
      <c r="D250" s="126">
        <v>55</v>
      </c>
      <c r="E250" s="126">
        <v>45</v>
      </c>
      <c r="F250" s="126">
        <v>5</v>
      </c>
      <c r="G250" s="163">
        <v>31.88</v>
      </c>
      <c r="H250" s="43">
        <v>0.34860000000000002</v>
      </c>
      <c r="I250" s="37">
        <v>0.02</v>
      </c>
      <c r="J250" s="38">
        <f t="shared" si="49"/>
        <v>42.993367999999997</v>
      </c>
      <c r="K250" s="38">
        <f t="shared" si="50"/>
        <v>42.133500639999994</v>
      </c>
      <c r="L250" s="88">
        <f>$G$26/G250*(D250)</f>
        <v>37.747804265997495</v>
      </c>
      <c r="M250" s="89">
        <f>$H$26/H250*E250</f>
        <v>27.108433734939755</v>
      </c>
      <c r="N250" s="39">
        <f t="shared" si="54"/>
        <v>5</v>
      </c>
      <c r="O250" s="62">
        <f t="shared" si="51"/>
        <v>69.856238000937253</v>
      </c>
      <c r="P250" s="94">
        <f t="shared" si="52"/>
        <v>42.993367999999997</v>
      </c>
      <c r="Q250" s="41">
        <f t="shared" si="53"/>
        <v>0</v>
      </c>
    </row>
    <row r="251" spans="1:17" hidden="1">
      <c r="A251" s="35">
        <v>23</v>
      </c>
      <c r="B251" s="2" t="s">
        <v>72</v>
      </c>
      <c r="C251" s="7">
        <v>24.058700000000002</v>
      </c>
      <c r="D251" s="126">
        <v>55</v>
      </c>
      <c r="E251" s="126">
        <v>45</v>
      </c>
      <c r="F251" s="126">
        <v>5</v>
      </c>
      <c r="G251" s="163">
        <v>36.06</v>
      </c>
      <c r="H251" s="43">
        <v>0.34860000000000002</v>
      </c>
      <c r="I251" s="37">
        <v>0.02</v>
      </c>
      <c r="J251" s="38">
        <f t="shared" si="49"/>
        <v>48.630516</v>
      </c>
      <c r="K251" s="38">
        <f t="shared" si="50"/>
        <v>47.657905679999999</v>
      </c>
      <c r="L251" s="88">
        <f>$G$27/G251*(D251)</f>
        <v>36.697171381031609</v>
      </c>
      <c r="M251" s="89">
        <f>$H$27/H251*E251</f>
        <v>27.108433734939755</v>
      </c>
      <c r="N251" s="39">
        <f t="shared" si="54"/>
        <v>5</v>
      </c>
      <c r="O251" s="62">
        <f t="shared" si="51"/>
        <v>68.80560511597136</v>
      </c>
      <c r="P251" s="94">
        <f t="shared" si="52"/>
        <v>48.630516</v>
      </c>
      <c r="Q251" s="41">
        <f t="shared" si="53"/>
        <v>0</v>
      </c>
    </row>
    <row r="252" spans="1:17" hidden="1">
      <c r="A252" s="35">
        <v>24</v>
      </c>
      <c r="B252" s="2" t="s">
        <v>73</v>
      </c>
      <c r="C252" s="7">
        <v>27.087800000000001</v>
      </c>
      <c r="D252" s="126">
        <v>55</v>
      </c>
      <c r="E252" s="126">
        <v>45</v>
      </c>
      <c r="F252" s="126">
        <v>5</v>
      </c>
      <c r="G252" s="163">
        <v>41.09</v>
      </c>
      <c r="H252" s="43">
        <v>0.34860000000000002</v>
      </c>
      <c r="I252" s="37">
        <v>0.02</v>
      </c>
      <c r="J252" s="38">
        <f t="shared" si="49"/>
        <v>55.413974000000003</v>
      </c>
      <c r="K252" s="38">
        <f t="shared" si="50"/>
        <v>54.305694520000003</v>
      </c>
      <c r="L252" s="88">
        <f>$G$28/G252*(D252)</f>
        <v>36.26064735945485</v>
      </c>
      <c r="M252" s="89">
        <f>$H$28/H252*E252</f>
        <v>27.108433734939755</v>
      </c>
      <c r="N252" s="39">
        <f t="shared" si="54"/>
        <v>5</v>
      </c>
      <c r="O252" s="62">
        <f t="shared" si="51"/>
        <v>68.369081094394602</v>
      </c>
      <c r="P252" s="94">
        <f t="shared" si="52"/>
        <v>55.413974000000003</v>
      </c>
      <c r="Q252" s="41">
        <f t="shared" si="53"/>
        <v>0</v>
      </c>
    </row>
    <row r="253" spans="1:17" hidden="1">
      <c r="A253" s="35">
        <v>25</v>
      </c>
      <c r="B253" s="2" t="s">
        <v>74</v>
      </c>
      <c r="C253" s="7">
        <v>21.368400000000001</v>
      </c>
      <c r="D253" s="126">
        <v>55</v>
      </c>
      <c r="E253" s="126">
        <v>45</v>
      </c>
      <c r="F253" s="126">
        <v>5</v>
      </c>
      <c r="G253" s="163">
        <v>26.37</v>
      </c>
      <c r="H253" s="43">
        <v>0.34860000000000002</v>
      </c>
      <c r="I253" s="37">
        <v>0.02</v>
      </c>
      <c r="J253" s="38">
        <f t="shared" si="49"/>
        <v>35.562582000000006</v>
      </c>
      <c r="K253" s="38">
        <f t="shared" si="50"/>
        <v>34.851330360000006</v>
      </c>
      <c r="L253" s="88">
        <f>$G$29/G253*(D253)</f>
        <v>44.571482745544181</v>
      </c>
      <c r="M253" s="89">
        <f>$H$29/H253*E253</f>
        <v>27.108433734939755</v>
      </c>
      <c r="N253" s="39">
        <f t="shared" si="54"/>
        <v>5</v>
      </c>
      <c r="O253" s="62">
        <f t="shared" si="51"/>
        <v>76.679916480483939</v>
      </c>
      <c r="P253" s="94">
        <f t="shared" si="52"/>
        <v>35.562582000000006</v>
      </c>
      <c r="Q253" s="41">
        <f t="shared" si="53"/>
        <v>0</v>
      </c>
    </row>
    <row r="254" spans="1:17" hidden="1">
      <c r="A254" s="35">
        <v>26</v>
      </c>
      <c r="B254" s="2" t="s">
        <v>75</v>
      </c>
      <c r="C254" s="7">
        <v>23.494800000000001</v>
      </c>
      <c r="D254" s="126">
        <v>55</v>
      </c>
      <c r="E254" s="126">
        <v>45</v>
      </c>
      <c r="F254" s="126">
        <v>5</v>
      </c>
      <c r="G254" s="163">
        <v>28.49</v>
      </c>
      <c r="H254" s="43">
        <v>0.34860000000000002</v>
      </c>
      <c r="I254" s="37">
        <v>0.02</v>
      </c>
      <c r="J254" s="38">
        <f t="shared" si="49"/>
        <v>38.421613999999998</v>
      </c>
      <c r="K254" s="38">
        <f t="shared" si="50"/>
        <v>37.653181719999999</v>
      </c>
      <c r="L254" s="88">
        <f>$G$30/G254*(D254)</f>
        <v>45.34749034749035</v>
      </c>
      <c r="M254" s="89">
        <f>$H$30/H254*E254</f>
        <v>27.108433734939755</v>
      </c>
      <c r="N254" s="39">
        <f t="shared" si="54"/>
        <v>5</v>
      </c>
      <c r="O254" s="62">
        <f t="shared" si="51"/>
        <v>77.455924082430101</v>
      </c>
      <c r="P254" s="94">
        <f t="shared" si="52"/>
        <v>38.421613999999998</v>
      </c>
      <c r="Q254" s="41">
        <f t="shared" si="53"/>
        <v>0</v>
      </c>
    </row>
    <row r="255" spans="1:17" ht="15.75" hidden="1" thickBot="1">
      <c r="A255" s="44">
        <v>27</v>
      </c>
      <c r="B255" s="10" t="s">
        <v>76</v>
      </c>
      <c r="C255" s="11">
        <v>25.227399999999999</v>
      </c>
      <c r="D255" s="127">
        <v>55</v>
      </c>
      <c r="E255" s="127">
        <v>45</v>
      </c>
      <c r="F255" s="126">
        <v>5</v>
      </c>
      <c r="G255" s="164">
        <v>29.23</v>
      </c>
      <c r="H255" s="46">
        <v>0.34860000000000002</v>
      </c>
      <c r="I255" s="37">
        <v>0.02</v>
      </c>
      <c r="J255" s="38">
        <f t="shared" si="49"/>
        <v>39.419578000000001</v>
      </c>
      <c r="K255" s="38">
        <f t="shared" si="50"/>
        <v>38.63118644</v>
      </c>
      <c r="L255" s="90">
        <f>$G$31/G255*(D255)</f>
        <v>47.473486144372224</v>
      </c>
      <c r="M255" s="89">
        <f>$H$31/H255*E255</f>
        <v>27.108433734939755</v>
      </c>
      <c r="N255" s="39">
        <f t="shared" si="54"/>
        <v>5</v>
      </c>
      <c r="O255" s="62">
        <f t="shared" si="51"/>
        <v>79.581919879311982</v>
      </c>
      <c r="P255" s="95">
        <f t="shared" si="52"/>
        <v>39.419578000000001</v>
      </c>
      <c r="Q255" s="41">
        <f t="shared" si="53"/>
        <v>0</v>
      </c>
    </row>
    <row r="256" spans="1:17" ht="16.5" hidden="1" thickBot="1">
      <c r="A256" s="265" t="s">
        <v>77</v>
      </c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121"/>
      <c r="O256" s="64">
        <f>SUM(O229:O255)</f>
        <v>2072.4338643347223</v>
      </c>
      <c r="P256" s="55"/>
    </row>
    <row r="257" spans="1:17" hidden="1"/>
    <row r="258" spans="1:17" ht="15.75" hidden="1" thickBot="1"/>
    <row r="259" spans="1:17" ht="15.75" hidden="1">
      <c r="A259" s="26" t="s">
        <v>31</v>
      </c>
      <c r="B259" s="27" t="s">
        <v>9</v>
      </c>
      <c r="C259" s="50"/>
      <c r="D259" s="123"/>
      <c r="E259" s="123"/>
      <c r="F259" s="123"/>
      <c r="G259" s="166"/>
      <c r="H259" s="29"/>
      <c r="I259" s="29"/>
      <c r="J259" s="28"/>
      <c r="K259" s="161"/>
      <c r="L259" s="30"/>
      <c r="M259" s="31"/>
      <c r="N259" s="31"/>
      <c r="O259" s="60"/>
      <c r="P259" s="32"/>
    </row>
    <row r="260" spans="1:17" ht="78.75" hidden="1">
      <c r="A260" s="12" t="s">
        <v>34</v>
      </c>
      <c r="B260" s="1" t="s">
        <v>35</v>
      </c>
      <c r="C260" s="6" t="s">
        <v>36</v>
      </c>
      <c r="D260" s="125" t="s">
        <v>37</v>
      </c>
      <c r="E260" s="125" t="s">
        <v>38</v>
      </c>
      <c r="F260" s="125" t="s">
        <v>39</v>
      </c>
      <c r="G260" s="162" t="s">
        <v>40</v>
      </c>
      <c r="H260" s="5" t="s">
        <v>41</v>
      </c>
      <c r="I260" s="5" t="s">
        <v>42</v>
      </c>
      <c r="J260" s="6" t="s">
        <v>43</v>
      </c>
      <c r="K260" s="162" t="s">
        <v>44</v>
      </c>
      <c r="L260" s="33" t="s">
        <v>45</v>
      </c>
      <c r="M260" s="33" t="s">
        <v>46</v>
      </c>
      <c r="N260" s="33" t="s">
        <v>47</v>
      </c>
      <c r="O260" s="61" t="s">
        <v>48</v>
      </c>
      <c r="P260" s="91" t="s">
        <v>49</v>
      </c>
    </row>
    <row r="261" spans="1:17" hidden="1">
      <c r="A261" s="35">
        <v>1</v>
      </c>
      <c r="B261" s="2" t="s">
        <v>50</v>
      </c>
      <c r="C261" s="7">
        <v>29.0853</v>
      </c>
      <c r="D261" s="126">
        <v>55</v>
      </c>
      <c r="E261" s="126">
        <v>45</v>
      </c>
      <c r="F261" s="126">
        <v>5</v>
      </c>
      <c r="G261" s="38">
        <v>29.09</v>
      </c>
      <c r="H261" s="37">
        <v>0.52</v>
      </c>
      <c r="I261" s="37">
        <v>1.1299999999999999E-2</v>
      </c>
      <c r="J261" s="38">
        <f t="shared" ref="J261:J287" si="55">G261+(G261*H261)</f>
        <v>44.216799999999999</v>
      </c>
      <c r="K261" s="38">
        <f t="shared" ref="K261:K287" si="56">J261-(J261*I261)</f>
        <v>43.717150160000003</v>
      </c>
      <c r="L261" s="88">
        <f>$G$5/G261*(D261)</f>
        <v>55</v>
      </c>
      <c r="M261" s="89">
        <f>$H$5/H261*E261</f>
        <v>18.17307692307692</v>
      </c>
      <c r="N261" s="39">
        <f>I261/$I$293*(F261)</f>
        <v>2.8249999999999997</v>
      </c>
      <c r="O261" s="62">
        <f t="shared" ref="O261:O287" si="57">L261+M261+N261</f>
        <v>75.998076923076923</v>
      </c>
      <c r="P261" s="94">
        <f t="shared" ref="P261:P287" si="58">G261+(G261*H261)</f>
        <v>44.216799999999999</v>
      </c>
      <c r="Q261" s="41">
        <f t="shared" ref="Q261:Q287" si="59">J261-P261</f>
        <v>0</v>
      </c>
    </row>
    <row r="262" spans="1:17" hidden="1">
      <c r="A262" s="35">
        <v>2</v>
      </c>
      <c r="B262" s="2" t="s">
        <v>51</v>
      </c>
      <c r="C262" s="7">
        <v>36.869900000000001</v>
      </c>
      <c r="D262" s="126">
        <v>55</v>
      </c>
      <c r="E262" s="126">
        <v>45</v>
      </c>
      <c r="F262" s="126">
        <v>5</v>
      </c>
      <c r="G262" s="38">
        <v>36.869900000000001</v>
      </c>
      <c r="H262" s="37">
        <v>0.52</v>
      </c>
      <c r="I262" s="37">
        <v>1.1299999999999999E-2</v>
      </c>
      <c r="J262" s="38">
        <f t="shared" si="55"/>
        <v>56.042248000000001</v>
      </c>
      <c r="K262" s="38">
        <f t="shared" si="56"/>
        <v>55.408970597600003</v>
      </c>
      <c r="L262" s="88">
        <f>$G$6/G262*(D262)</f>
        <v>55.000149173173774</v>
      </c>
      <c r="M262" s="89">
        <f>$H$6/H262*E262</f>
        <v>18.17307692307692</v>
      </c>
      <c r="N262" s="39">
        <f t="shared" ref="N262:N287" si="60">I262/$I$293*(F262)</f>
        <v>2.8249999999999997</v>
      </c>
      <c r="O262" s="62">
        <f t="shared" si="57"/>
        <v>75.99822609625069</v>
      </c>
      <c r="P262" s="94">
        <f t="shared" si="58"/>
        <v>56.042248000000001</v>
      </c>
      <c r="Q262" s="41">
        <f t="shared" si="59"/>
        <v>0</v>
      </c>
    </row>
    <row r="263" spans="1:17" hidden="1">
      <c r="A263" s="35">
        <v>3</v>
      </c>
      <c r="B263" s="2" t="s">
        <v>52</v>
      </c>
      <c r="C263" s="7">
        <v>17.821000000000002</v>
      </c>
      <c r="D263" s="126">
        <v>55</v>
      </c>
      <c r="E263" s="126">
        <v>45</v>
      </c>
      <c r="F263" s="126">
        <v>5</v>
      </c>
      <c r="G263" s="38">
        <v>17.821000000000002</v>
      </c>
      <c r="H263" s="37">
        <v>0.52</v>
      </c>
      <c r="I263" s="37">
        <v>1.1299999999999999E-2</v>
      </c>
      <c r="J263" s="38">
        <f t="shared" si="55"/>
        <v>27.087920000000004</v>
      </c>
      <c r="K263" s="38">
        <f t="shared" si="56"/>
        <v>26.781826504000005</v>
      </c>
      <c r="L263" s="88">
        <f>$G$39/G263*(D263)</f>
        <v>55</v>
      </c>
      <c r="M263" s="89">
        <f>$H$359/H263*E263</f>
        <v>25.96153846153846</v>
      </c>
      <c r="N263" s="39">
        <f t="shared" si="60"/>
        <v>2.8249999999999997</v>
      </c>
      <c r="O263" s="62">
        <f t="shared" si="57"/>
        <v>83.786538461538456</v>
      </c>
      <c r="P263" s="94">
        <f t="shared" si="58"/>
        <v>27.087920000000004</v>
      </c>
      <c r="Q263" s="41">
        <f t="shared" si="59"/>
        <v>0</v>
      </c>
    </row>
    <row r="264" spans="1:17" hidden="1">
      <c r="A264" s="35">
        <v>4</v>
      </c>
      <c r="B264" s="2" t="s">
        <v>53</v>
      </c>
      <c r="C264" s="7">
        <v>18.558900000000001</v>
      </c>
      <c r="D264" s="126">
        <v>55</v>
      </c>
      <c r="E264" s="126">
        <v>45</v>
      </c>
      <c r="F264" s="126">
        <v>5</v>
      </c>
      <c r="G264" s="38">
        <v>18.558900000000001</v>
      </c>
      <c r="H264" s="37">
        <v>0.52</v>
      </c>
      <c r="I264" s="37">
        <v>1.1299999999999999E-2</v>
      </c>
      <c r="J264" s="38">
        <f t="shared" si="55"/>
        <v>28.209528000000002</v>
      </c>
      <c r="K264" s="38">
        <f t="shared" si="56"/>
        <v>27.890760333600003</v>
      </c>
      <c r="L264" s="88">
        <f>$G$40/G264*(D264)</f>
        <v>55</v>
      </c>
      <c r="M264" s="89">
        <f>$H$360/H264*E264</f>
        <v>25.96153846153846</v>
      </c>
      <c r="N264" s="39">
        <f t="shared" si="60"/>
        <v>2.8249999999999997</v>
      </c>
      <c r="O264" s="62">
        <f t="shared" si="57"/>
        <v>83.786538461538456</v>
      </c>
      <c r="P264" s="94">
        <f t="shared" si="58"/>
        <v>28.209528000000002</v>
      </c>
      <c r="Q264" s="41">
        <f t="shared" si="59"/>
        <v>0</v>
      </c>
    </row>
    <row r="265" spans="1:17" hidden="1">
      <c r="A265" s="35">
        <v>5</v>
      </c>
      <c r="B265" s="2" t="s">
        <v>54</v>
      </c>
      <c r="C265" s="7">
        <v>20.4057</v>
      </c>
      <c r="D265" s="126">
        <v>55</v>
      </c>
      <c r="E265" s="126">
        <v>45</v>
      </c>
      <c r="F265" s="126">
        <v>5</v>
      </c>
      <c r="G265" s="38">
        <v>20.41</v>
      </c>
      <c r="H265" s="37">
        <v>0.52</v>
      </c>
      <c r="I265" s="37">
        <v>1.1299999999999999E-2</v>
      </c>
      <c r="J265" s="38">
        <f t="shared" si="55"/>
        <v>31.023200000000003</v>
      </c>
      <c r="K265" s="38">
        <f t="shared" si="56"/>
        <v>30.672637840000004</v>
      </c>
      <c r="L265" s="88">
        <f>$G$41/G265*(D265)</f>
        <v>55</v>
      </c>
      <c r="M265" s="89">
        <f>$H$9/H265*E265</f>
        <v>18.17307692307692</v>
      </c>
      <c r="N265" s="39">
        <f t="shared" si="60"/>
        <v>2.8249999999999997</v>
      </c>
      <c r="O265" s="62">
        <f t="shared" si="57"/>
        <v>75.998076923076923</v>
      </c>
      <c r="P265" s="94">
        <f t="shared" si="58"/>
        <v>31.023200000000003</v>
      </c>
      <c r="Q265" s="41">
        <f t="shared" si="59"/>
        <v>0</v>
      </c>
    </row>
    <row r="266" spans="1:17" hidden="1">
      <c r="A266" s="35">
        <v>6</v>
      </c>
      <c r="B266" s="2" t="s">
        <v>55</v>
      </c>
      <c r="C266" s="7">
        <v>23.934899999999999</v>
      </c>
      <c r="D266" s="126">
        <v>55</v>
      </c>
      <c r="E266" s="126">
        <v>45</v>
      </c>
      <c r="F266" s="126">
        <v>5</v>
      </c>
      <c r="G266" s="38">
        <v>23.93</v>
      </c>
      <c r="H266" s="37">
        <v>0.52</v>
      </c>
      <c r="I266" s="37">
        <v>1.1299999999999999E-2</v>
      </c>
      <c r="J266" s="38">
        <f t="shared" si="55"/>
        <v>36.373599999999996</v>
      </c>
      <c r="K266" s="38">
        <f t="shared" si="56"/>
        <v>35.962578319999999</v>
      </c>
      <c r="L266" s="88">
        <f>$G$42/G266*(D266)</f>
        <v>55</v>
      </c>
      <c r="M266" s="89">
        <f>$H$10/H266*E266</f>
        <v>18.17307692307692</v>
      </c>
      <c r="N266" s="39">
        <f t="shared" si="60"/>
        <v>2.8249999999999997</v>
      </c>
      <c r="O266" s="62">
        <f t="shared" si="57"/>
        <v>75.998076923076923</v>
      </c>
      <c r="P266" s="94">
        <f t="shared" si="58"/>
        <v>36.373599999999996</v>
      </c>
      <c r="Q266" s="41">
        <f t="shared" si="59"/>
        <v>0</v>
      </c>
    </row>
    <row r="267" spans="1:17" hidden="1">
      <c r="A267" s="35">
        <v>7</v>
      </c>
      <c r="B267" s="2" t="s">
        <v>56</v>
      </c>
      <c r="C267" s="7">
        <v>29.0853</v>
      </c>
      <c r="D267" s="126">
        <v>55</v>
      </c>
      <c r="E267" s="126">
        <v>45</v>
      </c>
      <c r="F267" s="126">
        <v>5</v>
      </c>
      <c r="G267" s="38">
        <v>29.09</v>
      </c>
      <c r="H267" s="37">
        <v>0.52</v>
      </c>
      <c r="I267" s="37">
        <v>1.1299999999999999E-2</v>
      </c>
      <c r="J267" s="38">
        <f t="shared" si="55"/>
        <v>44.216799999999999</v>
      </c>
      <c r="K267" s="38">
        <f t="shared" si="56"/>
        <v>43.717150160000003</v>
      </c>
      <c r="L267" s="88">
        <f>$G$11/G267*(D267)</f>
        <v>55</v>
      </c>
      <c r="M267" s="89">
        <f>$H$11/H267*E267</f>
        <v>18.17307692307692</v>
      </c>
      <c r="N267" s="39">
        <f t="shared" si="60"/>
        <v>2.8249999999999997</v>
      </c>
      <c r="O267" s="62">
        <f t="shared" si="57"/>
        <v>75.998076923076923</v>
      </c>
      <c r="P267" s="94">
        <f t="shared" si="58"/>
        <v>44.216799999999999</v>
      </c>
      <c r="Q267" s="41">
        <f t="shared" si="59"/>
        <v>0</v>
      </c>
    </row>
    <row r="268" spans="1:17" hidden="1">
      <c r="A268" s="35">
        <v>8</v>
      </c>
      <c r="B268" s="2" t="s">
        <v>57</v>
      </c>
      <c r="C268" s="7">
        <v>30.498100000000001</v>
      </c>
      <c r="D268" s="126">
        <v>55</v>
      </c>
      <c r="E268" s="126">
        <v>45</v>
      </c>
      <c r="F268" s="126">
        <v>5</v>
      </c>
      <c r="G268" s="38">
        <v>30.498100000000001</v>
      </c>
      <c r="H268" s="43">
        <v>0.52</v>
      </c>
      <c r="I268" s="37">
        <v>1.1299999999999999E-2</v>
      </c>
      <c r="J268" s="38">
        <f t="shared" si="55"/>
        <v>46.357112000000001</v>
      </c>
      <c r="K268" s="38">
        <f t="shared" si="56"/>
        <v>45.833276634400001</v>
      </c>
      <c r="L268" s="88">
        <f>$G$44/G268*(D268)</f>
        <v>55</v>
      </c>
      <c r="M268" s="89">
        <f>$H$12/H268*E268</f>
        <v>18.17307692307692</v>
      </c>
      <c r="N268" s="39">
        <f t="shared" si="60"/>
        <v>2.8249999999999997</v>
      </c>
      <c r="O268" s="62">
        <f t="shared" si="57"/>
        <v>75.998076923076923</v>
      </c>
      <c r="P268" s="94">
        <f t="shared" si="58"/>
        <v>46.357112000000001</v>
      </c>
      <c r="Q268" s="41">
        <f t="shared" si="59"/>
        <v>0</v>
      </c>
    </row>
    <row r="269" spans="1:17" hidden="1">
      <c r="A269" s="35">
        <v>9</v>
      </c>
      <c r="B269" s="2" t="s">
        <v>58</v>
      </c>
      <c r="C269" s="7">
        <v>33.809100000000001</v>
      </c>
      <c r="D269" s="126">
        <v>55</v>
      </c>
      <c r="E269" s="126">
        <v>45</v>
      </c>
      <c r="F269" s="126">
        <v>5</v>
      </c>
      <c r="G269" s="38">
        <v>33.809100000000001</v>
      </c>
      <c r="H269" s="43">
        <v>0.52</v>
      </c>
      <c r="I269" s="37">
        <v>1.1299999999999999E-2</v>
      </c>
      <c r="J269" s="38">
        <f t="shared" si="55"/>
        <v>51.389831999999998</v>
      </c>
      <c r="K269" s="38">
        <f t="shared" si="56"/>
        <v>50.809126898399995</v>
      </c>
      <c r="L269" s="88">
        <f>$G$45/G269*(D269)</f>
        <v>55</v>
      </c>
      <c r="M269" s="89">
        <f>$H$13/H269*E269</f>
        <v>18.17307692307692</v>
      </c>
      <c r="N269" s="39">
        <f t="shared" si="60"/>
        <v>2.8249999999999997</v>
      </c>
      <c r="O269" s="62">
        <f t="shared" si="57"/>
        <v>75.998076923076923</v>
      </c>
      <c r="P269" s="94">
        <f t="shared" si="58"/>
        <v>51.389831999999998</v>
      </c>
      <c r="Q269" s="41">
        <f t="shared" si="59"/>
        <v>0</v>
      </c>
    </row>
    <row r="270" spans="1:17" hidden="1">
      <c r="A270" s="35">
        <v>10</v>
      </c>
      <c r="B270" s="2" t="s">
        <v>59</v>
      </c>
      <c r="C270" s="7">
        <v>35.161900000000003</v>
      </c>
      <c r="D270" s="126">
        <v>55</v>
      </c>
      <c r="E270" s="126">
        <v>45</v>
      </c>
      <c r="F270" s="126">
        <v>5</v>
      </c>
      <c r="G270" s="38">
        <v>35.161900000000003</v>
      </c>
      <c r="H270" s="43">
        <v>0.52</v>
      </c>
      <c r="I270" s="37">
        <v>1.1299999999999999E-2</v>
      </c>
      <c r="J270" s="38">
        <f t="shared" si="55"/>
        <v>53.446088000000003</v>
      </c>
      <c r="K270" s="38">
        <f t="shared" si="56"/>
        <v>52.8421472056</v>
      </c>
      <c r="L270" s="88">
        <f>$G$46/G270*(D270)</f>
        <v>55</v>
      </c>
      <c r="M270" s="89">
        <f>$H$14/H270*E270</f>
        <v>18.17307692307692</v>
      </c>
      <c r="N270" s="39">
        <f t="shared" si="60"/>
        <v>2.8249999999999997</v>
      </c>
      <c r="O270" s="62">
        <f t="shared" si="57"/>
        <v>75.998076923076923</v>
      </c>
      <c r="P270" s="94">
        <f t="shared" si="58"/>
        <v>53.446088000000003</v>
      </c>
      <c r="Q270" s="41">
        <f t="shared" si="59"/>
        <v>0</v>
      </c>
    </row>
    <row r="271" spans="1:17" hidden="1">
      <c r="A271" s="35">
        <v>11</v>
      </c>
      <c r="B271" s="2" t="s">
        <v>60</v>
      </c>
      <c r="C271" s="7">
        <v>39.588799999999999</v>
      </c>
      <c r="D271" s="126">
        <v>55</v>
      </c>
      <c r="E271" s="126">
        <v>45</v>
      </c>
      <c r="F271" s="126">
        <v>5</v>
      </c>
      <c r="G271" s="38">
        <v>39.588799999999999</v>
      </c>
      <c r="H271" s="43">
        <v>0.52</v>
      </c>
      <c r="I271" s="37">
        <v>1.1299999999999999E-2</v>
      </c>
      <c r="J271" s="38">
        <f t="shared" si="55"/>
        <v>60.174976000000001</v>
      </c>
      <c r="K271" s="38">
        <f t="shared" si="56"/>
        <v>59.494998771200002</v>
      </c>
      <c r="L271" s="88">
        <f>$G$15/G271*(D271)</f>
        <v>55.001667138180501</v>
      </c>
      <c r="M271" s="89">
        <f>$H$15/H271*E271</f>
        <v>18.17307692307692</v>
      </c>
      <c r="N271" s="39">
        <f t="shared" si="60"/>
        <v>2.8249999999999997</v>
      </c>
      <c r="O271" s="62">
        <f t="shared" si="57"/>
        <v>75.999744061257431</v>
      </c>
      <c r="P271" s="94">
        <f t="shared" si="58"/>
        <v>60.174976000000001</v>
      </c>
      <c r="Q271" s="41">
        <f t="shared" si="59"/>
        <v>0</v>
      </c>
    </row>
    <row r="272" spans="1:17" hidden="1">
      <c r="A272" s="35">
        <v>12</v>
      </c>
      <c r="B272" s="2" t="s">
        <v>61</v>
      </c>
      <c r="C272" s="7">
        <v>19.9009</v>
      </c>
      <c r="D272" s="126">
        <v>55</v>
      </c>
      <c r="E272" s="126">
        <v>45</v>
      </c>
      <c r="F272" s="126">
        <v>5</v>
      </c>
      <c r="G272" s="38">
        <v>19.9009</v>
      </c>
      <c r="H272" s="43">
        <v>0.52</v>
      </c>
      <c r="I272" s="37">
        <v>1.1299999999999999E-2</v>
      </c>
      <c r="J272" s="38">
        <f t="shared" si="55"/>
        <v>30.249368</v>
      </c>
      <c r="K272" s="38">
        <f t="shared" si="56"/>
        <v>29.907550141600002</v>
      </c>
      <c r="L272" s="88">
        <f>$G$16/G272*(D272)</f>
        <v>54.99751267530614</v>
      </c>
      <c r="M272" s="89">
        <f>$H$368/H272*E272</f>
        <v>25.96153846153846</v>
      </c>
      <c r="N272" s="39">
        <f t="shared" si="60"/>
        <v>2.8249999999999997</v>
      </c>
      <c r="O272" s="62">
        <f t="shared" si="57"/>
        <v>83.78405113684461</v>
      </c>
      <c r="P272" s="94">
        <f t="shared" si="58"/>
        <v>30.249368</v>
      </c>
      <c r="Q272" s="41">
        <f t="shared" si="59"/>
        <v>0</v>
      </c>
    </row>
    <row r="273" spans="1:17" hidden="1">
      <c r="A273" s="35">
        <v>13</v>
      </c>
      <c r="B273" s="2" t="s">
        <v>62</v>
      </c>
      <c r="C273" s="7">
        <v>21.8812</v>
      </c>
      <c r="D273" s="126">
        <v>55</v>
      </c>
      <c r="E273" s="126">
        <v>45</v>
      </c>
      <c r="F273" s="126">
        <v>5</v>
      </c>
      <c r="G273" s="38">
        <v>21.8812</v>
      </c>
      <c r="H273" s="43">
        <v>0.52</v>
      </c>
      <c r="I273" s="37">
        <v>1.1299999999999999E-2</v>
      </c>
      <c r="J273" s="38">
        <f t="shared" si="55"/>
        <v>33.259423999999996</v>
      </c>
      <c r="K273" s="38">
        <f t="shared" si="56"/>
        <v>32.883592508799993</v>
      </c>
      <c r="L273" s="88">
        <f>$G$17/G273*(D273)</f>
        <v>54.996983712045036</v>
      </c>
      <c r="M273" s="89">
        <f>$H$17/H273*E273</f>
        <v>18.17307692307692</v>
      </c>
      <c r="N273" s="39">
        <f t="shared" si="60"/>
        <v>2.8249999999999997</v>
      </c>
      <c r="O273" s="62">
        <f t="shared" si="57"/>
        <v>75.995060635121959</v>
      </c>
      <c r="P273" s="94">
        <f t="shared" si="58"/>
        <v>33.259423999999996</v>
      </c>
      <c r="Q273" s="41">
        <f t="shared" si="59"/>
        <v>0</v>
      </c>
    </row>
    <row r="274" spans="1:17" hidden="1">
      <c r="A274" s="35">
        <v>14</v>
      </c>
      <c r="B274" s="2" t="s">
        <v>63</v>
      </c>
      <c r="C274" s="7">
        <v>24.058700000000002</v>
      </c>
      <c r="D274" s="126">
        <v>55</v>
      </c>
      <c r="E274" s="126">
        <v>45</v>
      </c>
      <c r="F274" s="126">
        <v>5</v>
      </c>
      <c r="G274" s="38">
        <v>24.058700000000002</v>
      </c>
      <c r="H274" s="43">
        <v>0.52</v>
      </c>
      <c r="I274" s="37">
        <v>1.1299999999999999E-2</v>
      </c>
      <c r="J274" s="38">
        <f t="shared" si="55"/>
        <v>36.569224000000006</v>
      </c>
      <c r="K274" s="38">
        <f t="shared" si="56"/>
        <v>36.155991768800007</v>
      </c>
      <c r="L274" s="88">
        <f>$G$18/G274*(D274)</f>
        <v>55.002971897899712</v>
      </c>
      <c r="M274" s="89">
        <f>$H$18/H274*E274</f>
        <v>18.17307692307692</v>
      </c>
      <c r="N274" s="39">
        <f t="shared" si="60"/>
        <v>2.8249999999999997</v>
      </c>
      <c r="O274" s="62">
        <f t="shared" si="57"/>
        <v>76.001048820976635</v>
      </c>
      <c r="P274" s="94">
        <f t="shared" si="58"/>
        <v>36.569224000000006</v>
      </c>
      <c r="Q274" s="41">
        <f t="shared" si="59"/>
        <v>0</v>
      </c>
    </row>
    <row r="275" spans="1:17" hidden="1">
      <c r="A275" s="35">
        <v>15</v>
      </c>
      <c r="B275" s="2" t="s">
        <v>64</v>
      </c>
      <c r="C275" s="7">
        <v>24.636099999999999</v>
      </c>
      <c r="D275" s="126">
        <v>55</v>
      </c>
      <c r="E275" s="126">
        <v>45</v>
      </c>
      <c r="F275" s="126">
        <v>5</v>
      </c>
      <c r="G275" s="38">
        <v>24.64</v>
      </c>
      <c r="H275" s="43">
        <v>0.52</v>
      </c>
      <c r="I275" s="37">
        <v>1.1299999999999999E-2</v>
      </c>
      <c r="J275" s="38">
        <f t="shared" si="55"/>
        <v>37.452800000000003</v>
      </c>
      <c r="K275" s="38">
        <f t="shared" si="56"/>
        <v>37.029583360000004</v>
      </c>
      <c r="L275" s="88">
        <f>$G$51/G275*(D275)</f>
        <v>55</v>
      </c>
      <c r="M275" s="89">
        <f>$H$19/H275*E275</f>
        <v>18.17307692307692</v>
      </c>
      <c r="N275" s="39">
        <f t="shared" si="60"/>
        <v>2.8249999999999997</v>
      </c>
      <c r="O275" s="62">
        <f t="shared" si="57"/>
        <v>75.998076923076923</v>
      </c>
      <c r="P275" s="94">
        <f t="shared" si="58"/>
        <v>37.452800000000003</v>
      </c>
      <c r="Q275" s="41">
        <f t="shared" si="59"/>
        <v>0</v>
      </c>
    </row>
    <row r="276" spans="1:17" hidden="1">
      <c r="A276" s="35">
        <v>16</v>
      </c>
      <c r="B276" s="2" t="s">
        <v>65</v>
      </c>
      <c r="C276" s="7">
        <v>36.005800000000001</v>
      </c>
      <c r="D276" s="126">
        <v>55</v>
      </c>
      <c r="E276" s="126">
        <v>45</v>
      </c>
      <c r="F276" s="126">
        <v>5</v>
      </c>
      <c r="G276" s="38">
        <v>36.01</v>
      </c>
      <c r="H276" s="43">
        <v>0.52</v>
      </c>
      <c r="I276" s="37">
        <v>1.1299999999999999E-2</v>
      </c>
      <c r="J276" s="38">
        <f t="shared" si="55"/>
        <v>54.735199999999999</v>
      </c>
      <c r="K276" s="38">
        <f t="shared" si="56"/>
        <v>54.116692239999999</v>
      </c>
      <c r="L276" s="88">
        <f>$G$20/G276*(D276)</f>
        <v>55</v>
      </c>
      <c r="M276" s="89">
        <f>$H$20/H276*E276</f>
        <v>18.17307692307692</v>
      </c>
      <c r="N276" s="39">
        <f t="shared" si="60"/>
        <v>2.8249999999999997</v>
      </c>
      <c r="O276" s="62">
        <f t="shared" si="57"/>
        <v>75.998076923076923</v>
      </c>
      <c r="P276" s="94">
        <f t="shared" si="58"/>
        <v>54.735199999999999</v>
      </c>
      <c r="Q276" s="41">
        <f t="shared" si="59"/>
        <v>0</v>
      </c>
    </row>
    <row r="277" spans="1:17" hidden="1">
      <c r="A277" s="35">
        <v>17</v>
      </c>
      <c r="B277" s="2" t="s">
        <v>66</v>
      </c>
      <c r="C277" s="7">
        <v>31.2301</v>
      </c>
      <c r="D277" s="126">
        <v>55</v>
      </c>
      <c r="E277" s="126">
        <v>45</v>
      </c>
      <c r="F277" s="126">
        <v>5</v>
      </c>
      <c r="G277" s="38">
        <v>31.2301</v>
      </c>
      <c r="H277" s="43">
        <v>0.52</v>
      </c>
      <c r="I277" s="37">
        <v>1.1299999999999999E-2</v>
      </c>
      <c r="J277" s="38">
        <f t="shared" si="55"/>
        <v>47.469752</v>
      </c>
      <c r="K277" s="38">
        <f t="shared" si="56"/>
        <v>46.933343802400003</v>
      </c>
      <c r="L277" s="88">
        <f>$G$21/G277*(D277)</f>
        <v>54.999823887851782</v>
      </c>
      <c r="M277" s="89">
        <f>$H$21/H277*E277</f>
        <v>18.17307692307692</v>
      </c>
      <c r="N277" s="39">
        <f t="shared" si="60"/>
        <v>2.8249999999999997</v>
      </c>
      <c r="O277" s="62">
        <f t="shared" si="57"/>
        <v>75.997900810928698</v>
      </c>
      <c r="P277" s="94">
        <f t="shared" si="58"/>
        <v>47.469752</v>
      </c>
      <c r="Q277" s="41">
        <f t="shared" si="59"/>
        <v>0</v>
      </c>
    </row>
    <row r="278" spans="1:17" hidden="1">
      <c r="A278" s="35">
        <v>18</v>
      </c>
      <c r="B278" s="2" t="s">
        <v>67</v>
      </c>
      <c r="C278" s="7">
        <v>32.747100000000003</v>
      </c>
      <c r="D278" s="126">
        <v>55</v>
      </c>
      <c r="E278" s="126">
        <v>45</v>
      </c>
      <c r="F278" s="126">
        <v>5</v>
      </c>
      <c r="G278" s="38">
        <v>32.747100000000003</v>
      </c>
      <c r="H278" s="43">
        <v>0.52</v>
      </c>
      <c r="I278" s="37">
        <v>1.1299999999999999E-2</v>
      </c>
      <c r="J278" s="38">
        <f t="shared" si="55"/>
        <v>49.775592000000003</v>
      </c>
      <c r="K278" s="38">
        <f t="shared" si="56"/>
        <v>49.213127810400003</v>
      </c>
      <c r="L278" s="88">
        <f>$G$22/G278*(D278)</f>
        <v>55.004870660302736</v>
      </c>
      <c r="M278" s="89">
        <f>$H$22/H278*E278</f>
        <v>18.17307692307692</v>
      </c>
      <c r="N278" s="39">
        <f t="shared" si="60"/>
        <v>2.8249999999999997</v>
      </c>
      <c r="O278" s="62">
        <f t="shared" si="57"/>
        <v>76.002947583379651</v>
      </c>
      <c r="P278" s="94">
        <f t="shared" si="58"/>
        <v>49.775592000000003</v>
      </c>
      <c r="Q278" s="41">
        <f t="shared" si="59"/>
        <v>0</v>
      </c>
    </row>
    <row r="279" spans="1:17" hidden="1">
      <c r="A279" s="35">
        <v>19</v>
      </c>
      <c r="B279" s="2" t="s">
        <v>68</v>
      </c>
      <c r="C279" s="7">
        <v>36.869900000000001</v>
      </c>
      <c r="D279" s="126">
        <v>55</v>
      </c>
      <c r="E279" s="126">
        <v>45</v>
      </c>
      <c r="F279" s="126">
        <v>5</v>
      </c>
      <c r="G279" s="38">
        <v>36.869900000000001</v>
      </c>
      <c r="H279" s="43">
        <v>0.52</v>
      </c>
      <c r="I279" s="37">
        <v>1.1299999999999999E-2</v>
      </c>
      <c r="J279" s="38">
        <f t="shared" si="55"/>
        <v>56.042248000000001</v>
      </c>
      <c r="K279" s="38">
        <f t="shared" si="56"/>
        <v>55.408970597600003</v>
      </c>
      <c r="L279" s="88">
        <f>$G$23/G279*(D279)</f>
        <v>55.000149173173774</v>
      </c>
      <c r="M279" s="89">
        <f>$H$23/H279*E279</f>
        <v>18.17307692307692</v>
      </c>
      <c r="N279" s="39">
        <f t="shared" si="60"/>
        <v>2.8249999999999997</v>
      </c>
      <c r="O279" s="62">
        <f t="shared" si="57"/>
        <v>75.99822609625069</v>
      </c>
      <c r="P279" s="94">
        <f t="shared" si="58"/>
        <v>56.042248000000001</v>
      </c>
      <c r="Q279" s="41">
        <f t="shared" si="59"/>
        <v>0</v>
      </c>
    </row>
    <row r="280" spans="1:17" hidden="1">
      <c r="A280" s="35">
        <v>20</v>
      </c>
      <c r="B280" s="2" t="s">
        <v>69</v>
      </c>
      <c r="C280" s="7">
        <v>41.511800000000001</v>
      </c>
      <c r="D280" s="126">
        <v>55</v>
      </c>
      <c r="E280" s="126">
        <v>45</v>
      </c>
      <c r="F280" s="126">
        <v>5</v>
      </c>
      <c r="G280" s="38">
        <v>41.511800000000001</v>
      </c>
      <c r="H280" s="43">
        <v>0.52</v>
      </c>
      <c r="I280" s="37">
        <v>1.1299999999999999E-2</v>
      </c>
      <c r="J280" s="38">
        <f t="shared" si="55"/>
        <v>63.097936000000004</v>
      </c>
      <c r="K280" s="38">
        <f t="shared" si="56"/>
        <v>62.384929323200005</v>
      </c>
      <c r="L280" s="88">
        <f>$G$24/G280*(D280)</f>
        <v>54.997615135937245</v>
      </c>
      <c r="M280" s="89">
        <f>$H$24/H280*E280</f>
        <v>18.17307692307692</v>
      </c>
      <c r="N280" s="39">
        <f t="shared" si="60"/>
        <v>2.8249999999999997</v>
      </c>
      <c r="O280" s="62">
        <f t="shared" si="57"/>
        <v>75.995692059014161</v>
      </c>
      <c r="P280" s="94">
        <f t="shared" si="58"/>
        <v>63.097936000000004</v>
      </c>
      <c r="Q280" s="41">
        <f t="shared" si="59"/>
        <v>0</v>
      </c>
    </row>
    <row r="281" spans="1:17" hidden="1">
      <c r="A281" s="35">
        <v>21</v>
      </c>
      <c r="B281" s="2" t="s">
        <v>70</v>
      </c>
      <c r="C281" s="7">
        <v>19.9009</v>
      </c>
      <c r="D281" s="126">
        <v>55</v>
      </c>
      <c r="E281" s="126">
        <v>45</v>
      </c>
      <c r="F281" s="126">
        <v>5</v>
      </c>
      <c r="G281" s="38">
        <v>19.9009</v>
      </c>
      <c r="H281" s="43">
        <v>0.52</v>
      </c>
      <c r="I281" s="37">
        <v>1.1299999999999999E-2</v>
      </c>
      <c r="J281" s="38">
        <f t="shared" si="55"/>
        <v>30.249368</v>
      </c>
      <c r="K281" s="38">
        <f t="shared" si="56"/>
        <v>29.907550141600002</v>
      </c>
      <c r="L281" s="88">
        <f>$G$25/G281*(D281)</f>
        <v>54.99751267530614</v>
      </c>
      <c r="M281" s="89">
        <f>$H$25/H281*E281</f>
        <v>18.17307692307692</v>
      </c>
      <c r="N281" s="39">
        <f t="shared" si="60"/>
        <v>2.8249999999999997</v>
      </c>
      <c r="O281" s="62">
        <f t="shared" si="57"/>
        <v>75.995589598383063</v>
      </c>
      <c r="P281" s="94">
        <f t="shared" si="58"/>
        <v>30.249368</v>
      </c>
      <c r="Q281" s="41">
        <f t="shared" si="59"/>
        <v>0</v>
      </c>
    </row>
    <row r="282" spans="1:17" hidden="1">
      <c r="A282" s="35">
        <v>22</v>
      </c>
      <c r="B282" s="2" t="s">
        <v>71</v>
      </c>
      <c r="C282" s="7">
        <v>21.8812</v>
      </c>
      <c r="D282" s="126">
        <v>55</v>
      </c>
      <c r="E282" s="126">
        <v>45</v>
      </c>
      <c r="F282" s="126">
        <v>5</v>
      </c>
      <c r="G282" s="38">
        <v>21.8812</v>
      </c>
      <c r="H282" s="43">
        <v>0.52</v>
      </c>
      <c r="I282" s="37">
        <v>1.1299999999999999E-2</v>
      </c>
      <c r="J282" s="38">
        <f t="shared" si="55"/>
        <v>33.259423999999996</v>
      </c>
      <c r="K282" s="38">
        <f t="shared" si="56"/>
        <v>32.883592508799993</v>
      </c>
      <c r="L282" s="88">
        <f>$G$26/G282*(D282)</f>
        <v>54.996983712045036</v>
      </c>
      <c r="M282" s="89">
        <f>$H$26/H282*E282</f>
        <v>18.17307692307692</v>
      </c>
      <c r="N282" s="39">
        <f t="shared" si="60"/>
        <v>2.8249999999999997</v>
      </c>
      <c r="O282" s="62">
        <f t="shared" si="57"/>
        <v>75.995060635121959</v>
      </c>
      <c r="P282" s="94">
        <f t="shared" si="58"/>
        <v>33.259423999999996</v>
      </c>
      <c r="Q282" s="41">
        <f t="shared" si="59"/>
        <v>0</v>
      </c>
    </row>
    <row r="283" spans="1:17" hidden="1">
      <c r="A283" s="35">
        <v>23</v>
      </c>
      <c r="B283" s="2" t="s">
        <v>72</v>
      </c>
      <c r="C283" s="7">
        <v>24.058700000000002</v>
      </c>
      <c r="D283" s="126">
        <v>55</v>
      </c>
      <c r="E283" s="126">
        <v>45</v>
      </c>
      <c r="F283" s="126">
        <v>5</v>
      </c>
      <c r="G283" s="38">
        <v>24.058700000000002</v>
      </c>
      <c r="H283" s="43">
        <v>0.52</v>
      </c>
      <c r="I283" s="37">
        <v>1.1299999999999999E-2</v>
      </c>
      <c r="J283" s="38">
        <f t="shared" si="55"/>
        <v>36.569224000000006</v>
      </c>
      <c r="K283" s="38">
        <f t="shared" si="56"/>
        <v>36.155991768800007</v>
      </c>
      <c r="L283" s="88">
        <f>$G$27/G283*(D283)</f>
        <v>55.002971897899712</v>
      </c>
      <c r="M283" s="89">
        <f>$H$27/H283*E283</f>
        <v>18.17307692307692</v>
      </c>
      <c r="N283" s="39">
        <f t="shared" si="60"/>
        <v>2.8249999999999997</v>
      </c>
      <c r="O283" s="62">
        <f t="shared" si="57"/>
        <v>76.001048820976635</v>
      </c>
      <c r="P283" s="94">
        <f t="shared" si="58"/>
        <v>36.569224000000006</v>
      </c>
      <c r="Q283" s="41">
        <f t="shared" si="59"/>
        <v>0</v>
      </c>
    </row>
    <row r="284" spans="1:17" hidden="1">
      <c r="A284" s="35">
        <v>24</v>
      </c>
      <c r="B284" s="2" t="s">
        <v>73</v>
      </c>
      <c r="C284" s="7">
        <v>27.087800000000001</v>
      </c>
      <c r="D284" s="126">
        <v>55</v>
      </c>
      <c r="E284" s="126">
        <v>45</v>
      </c>
      <c r="F284" s="126">
        <v>5</v>
      </c>
      <c r="G284" s="38">
        <v>27.087800000000001</v>
      </c>
      <c r="H284" s="43">
        <v>0.52</v>
      </c>
      <c r="I284" s="37">
        <v>1.1299999999999999E-2</v>
      </c>
      <c r="J284" s="38">
        <f t="shared" si="55"/>
        <v>41.173456000000002</v>
      </c>
      <c r="K284" s="38">
        <f t="shared" si="56"/>
        <v>40.708195947200004</v>
      </c>
      <c r="L284" s="88">
        <f>$G$28/G284*(D284)</f>
        <v>55.004466955603625</v>
      </c>
      <c r="M284" s="89">
        <f>$H$28/H284*E284</f>
        <v>18.17307692307692</v>
      </c>
      <c r="N284" s="39">
        <f t="shared" si="60"/>
        <v>2.8249999999999997</v>
      </c>
      <c r="O284" s="62">
        <f t="shared" si="57"/>
        <v>76.002543878680555</v>
      </c>
      <c r="P284" s="94">
        <f t="shared" si="58"/>
        <v>41.173456000000002</v>
      </c>
      <c r="Q284" s="41">
        <f t="shared" si="59"/>
        <v>0</v>
      </c>
    </row>
    <row r="285" spans="1:17" hidden="1">
      <c r="A285" s="35">
        <v>25</v>
      </c>
      <c r="B285" s="2" t="s">
        <v>74</v>
      </c>
      <c r="C285" s="7">
        <v>21.368400000000001</v>
      </c>
      <c r="D285" s="126">
        <v>55</v>
      </c>
      <c r="E285" s="126">
        <v>45</v>
      </c>
      <c r="F285" s="126">
        <v>5</v>
      </c>
      <c r="G285" s="38">
        <v>21.368400000000001</v>
      </c>
      <c r="H285" s="43">
        <v>0.52</v>
      </c>
      <c r="I285" s="37">
        <v>1.1299999999999999E-2</v>
      </c>
      <c r="J285" s="38">
        <f t="shared" si="55"/>
        <v>32.479968</v>
      </c>
      <c r="K285" s="38">
        <f t="shared" si="56"/>
        <v>32.1129443616</v>
      </c>
      <c r="L285" s="88">
        <f>$G$29/G285*(D285)</f>
        <v>55.004118230658356</v>
      </c>
      <c r="M285" s="89">
        <f>$H$29/H285*E285</f>
        <v>18.17307692307692</v>
      </c>
      <c r="N285" s="39">
        <f t="shared" si="60"/>
        <v>2.8249999999999997</v>
      </c>
      <c r="O285" s="62">
        <f t="shared" si="57"/>
        <v>76.002195153735286</v>
      </c>
      <c r="P285" s="94">
        <f t="shared" si="58"/>
        <v>32.479968</v>
      </c>
      <c r="Q285" s="41">
        <f t="shared" si="59"/>
        <v>0</v>
      </c>
    </row>
    <row r="286" spans="1:17" hidden="1">
      <c r="A286" s="35">
        <v>26</v>
      </c>
      <c r="B286" s="2" t="s">
        <v>75</v>
      </c>
      <c r="C286" s="7">
        <v>23.494800000000001</v>
      </c>
      <c r="D286" s="126">
        <v>55</v>
      </c>
      <c r="E286" s="126">
        <v>45</v>
      </c>
      <c r="F286" s="126">
        <v>5</v>
      </c>
      <c r="G286" s="38">
        <v>23.49</v>
      </c>
      <c r="H286" s="43">
        <v>0.52</v>
      </c>
      <c r="I286" s="37">
        <v>1.1299999999999999E-2</v>
      </c>
      <c r="J286" s="38">
        <f t="shared" si="55"/>
        <v>35.704799999999999</v>
      </c>
      <c r="K286" s="38">
        <f t="shared" si="56"/>
        <v>35.301335760000001</v>
      </c>
      <c r="L286" s="88">
        <f>$G$30/G286*(D286)</f>
        <v>55</v>
      </c>
      <c r="M286" s="89">
        <f>$H$30/H286*E286</f>
        <v>18.17307692307692</v>
      </c>
      <c r="N286" s="39">
        <f t="shared" si="60"/>
        <v>2.8249999999999997</v>
      </c>
      <c r="O286" s="62">
        <f t="shared" si="57"/>
        <v>75.998076923076923</v>
      </c>
      <c r="P286" s="94">
        <f t="shared" si="58"/>
        <v>35.704799999999999</v>
      </c>
      <c r="Q286" s="41">
        <f t="shared" si="59"/>
        <v>0</v>
      </c>
    </row>
    <row r="287" spans="1:17" ht="15.75" hidden="1" thickBot="1">
      <c r="A287" s="44">
        <v>27</v>
      </c>
      <c r="B287" s="10" t="s">
        <v>76</v>
      </c>
      <c r="C287" s="11">
        <v>25.227399999999999</v>
      </c>
      <c r="D287" s="127">
        <v>55</v>
      </c>
      <c r="E287" s="127">
        <v>45</v>
      </c>
      <c r="F287" s="126">
        <v>5</v>
      </c>
      <c r="G287" s="165">
        <v>25.23</v>
      </c>
      <c r="H287" s="46">
        <v>0.52</v>
      </c>
      <c r="I287" s="37">
        <v>1.1299999999999999E-2</v>
      </c>
      <c r="J287" s="38">
        <f t="shared" si="55"/>
        <v>38.349600000000002</v>
      </c>
      <c r="K287" s="38">
        <f t="shared" si="56"/>
        <v>37.916249520000001</v>
      </c>
      <c r="L287" s="90">
        <f>$G$31/G287*(D287)</f>
        <v>55</v>
      </c>
      <c r="M287" s="89">
        <f>$H$31/H287*E287</f>
        <v>18.17307692307692</v>
      </c>
      <c r="N287" s="39">
        <f t="shared" si="60"/>
        <v>2.8249999999999997</v>
      </c>
      <c r="O287" s="62">
        <f t="shared" si="57"/>
        <v>75.998076923076923</v>
      </c>
      <c r="P287" s="95">
        <f t="shared" si="58"/>
        <v>38.349600000000002</v>
      </c>
      <c r="Q287" s="41">
        <f t="shared" si="59"/>
        <v>0</v>
      </c>
    </row>
    <row r="288" spans="1:17" ht="16.5" hidden="1" thickBot="1">
      <c r="A288" s="265" t="s">
        <v>77</v>
      </c>
      <c r="B288" s="266"/>
      <c r="C288" s="266"/>
      <c r="D288" s="266"/>
      <c r="E288" s="266"/>
      <c r="F288" s="266"/>
      <c r="G288" s="266"/>
      <c r="H288" s="266"/>
      <c r="I288" s="266"/>
      <c r="J288" s="266"/>
      <c r="K288" s="266"/>
      <c r="L288" s="266"/>
      <c r="M288" s="266"/>
      <c r="N288" s="121"/>
      <c r="O288" s="64">
        <f>SUM(O261:O287)</f>
        <v>2075.321258463845</v>
      </c>
      <c r="P288" s="55"/>
    </row>
    <row r="289" spans="1:23" hidden="1"/>
    <row r="290" spans="1:23" ht="15.75" thickBot="1"/>
    <row r="291" spans="1:23" ht="15.75">
      <c r="A291" s="26" t="s">
        <v>31</v>
      </c>
      <c r="B291" s="27" t="s">
        <v>10</v>
      </c>
      <c r="C291" s="50"/>
      <c r="D291" s="123"/>
      <c r="E291" s="123"/>
      <c r="F291" s="123"/>
      <c r="G291" s="161"/>
      <c r="H291" s="29"/>
      <c r="I291" s="29"/>
      <c r="J291" s="28"/>
      <c r="K291" s="161"/>
      <c r="L291" s="30"/>
      <c r="M291" s="31"/>
      <c r="N291" s="31"/>
      <c r="O291" s="60"/>
      <c r="P291" s="32"/>
    </row>
    <row r="292" spans="1:23" ht="78.75">
      <c r="A292" s="12" t="s">
        <v>34</v>
      </c>
      <c r="B292" s="1" t="s">
        <v>182</v>
      </c>
      <c r="C292" s="6" t="s">
        <v>36</v>
      </c>
      <c r="D292" s="125" t="s">
        <v>37</v>
      </c>
      <c r="E292" s="125" t="s">
        <v>38</v>
      </c>
      <c r="F292" s="125" t="s">
        <v>39</v>
      </c>
      <c r="G292" s="162" t="s">
        <v>40</v>
      </c>
      <c r="H292" s="5" t="s">
        <v>41</v>
      </c>
      <c r="I292" s="5" t="s">
        <v>42</v>
      </c>
      <c r="J292" s="6" t="s">
        <v>43</v>
      </c>
      <c r="K292" s="162" t="s">
        <v>44</v>
      </c>
      <c r="L292" s="33" t="s">
        <v>45</v>
      </c>
      <c r="M292" s="33" t="s">
        <v>46</v>
      </c>
      <c r="N292" s="33" t="s">
        <v>47</v>
      </c>
      <c r="O292" s="61" t="s">
        <v>48</v>
      </c>
      <c r="P292" s="91" t="s">
        <v>49</v>
      </c>
      <c r="R292" s="173" t="s">
        <v>242</v>
      </c>
      <c r="S292" s="176" t="s">
        <v>238</v>
      </c>
      <c r="T292" s="182" t="s">
        <v>239</v>
      </c>
      <c r="U292" s="176" t="s">
        <v>237</v>
      </c>
      <c r="V292" s="170" t="s">
        <v>240</v>
      </c>
    </row>
    <row r="293" spans="1:23">
      <c r="A293" s="35">
        <v>1</v>
      </c>
      <c r="B293" s="2" t="s">
        <v>155</v>
      </c>
      <c r="C293" s="7">
        <v>29.0853</v>
      </c>
      <c r="D293" s="126">
        <v>55</v>
      </c>
      <c r="E293" s="126">
        <v>45</v>
      </c>
      <c r="F293" s="126">
        <v>5</v>
      </c>
      <c r="G293" s="38">
        <v>29.09</v>
      </c>
      <c r="H293" s="37">
        <v>0.29499999999999998</v>
      </c>
      <c r="I293" s="37">
        <v>0.02</v>
      </c>
      <c r="J293" s="38">
        <f t="shared" ref="J293:J321" si="61">G293+(G293*H293)</f>
        <v>37.671549999999996</v>
      </c>
      <c r="K293" s="38">
        <f t="shared" ref="K293:K321" si="62">J293-(J293*I293)</f>
        <v>36.918118999999997</v>
      </c>
      <c r="L293" s="88">
        <f>$G$5/G293*(D293)</f>
        <v>55</v>
      </c>
      <c r="M293" s="89">
        <f>$H$5/H293*E293</f>
        <v>32.033898305084747</v>
      </c>
      <c r="N293" s="39">
        <f>I293/$I$293*(F293)</f>
        <v>5</v>
      </c>
      <c r="O293" s="62">
        <f t="shared" ref="O293:O321" si="63">L293+M293+N293</f>
        <v>92.033898305084747</v>
      </c>
      <c r="P293" s="94">
        <f t="shared" ref="P293:P321" si="64">G293+(G293*H293)</f>
        <v>37.671549999999996</v>
      </c>
      <c r="Q293" s="41">
        <f t="shared" ref="Q293:Q321" si="65">J293-P293</f>
        <v>0</v>
      </c>
      <c r="R293" s="179">
        <f t="shared" ref="R293:R321" si="66">1.03*1.04545</f>
        <v>1.0768135000000001</v>
      </c>
      <c r="S293" s="177">
        <f t="shared" ref="S293:S321" si="67">C293*R293</f>
        <v>31.319443691550003</v>
      </c>
      <c r="T293" s="192">
        <f t="shared" ref="T293:T321" si="68">G293*R293</f>
        <v>31.324504715000003</v>
      </c>
      <c r="U293" s="188">
        <f t="shared" ref="U293:U319" si="69">J293*R293</f>
        <v>40.565233605925002</v>
      </c>
      <c r="V293" s="177">
        <f t="shared" ref="V293:V321" si="70">T293*H293+T293</f>
        <v>40.565233605925002</v>
      </c>
      <c r="W293" s="41">
        <f t="shared" ref="W293:W321" si="71">U293-V293</f>
        <v>0</v>
      </c>
    </row>
    <row r="294" spans="1:23">
      <c r="A294" s="35">
        <v>2</v>
      </c>
      <c r="B294" s="2" t="s">
        <v>156</v>
      </c>
      <c r="C294" s="7">
        <v>36.869900000000001</v>
      </c>
      <c r="D294" s="126">
        <v>55</v>
      </c>
      <c r="E294" s="126">
        <v>45</v>
      </c>
      <c r="F294" s="126">
        <v>5</v>
      </c>
      <c r="G294" s="38">
        <v>36.869999999999997</v>
      </c>
      <c r="H294" s="37">
        <v>0.29499999999999998</v>
      </c>
      <c r="I294" s="37">
        <v>0.02</v>
      </c>
      <c r="J294" s="38">
        <f t="shared" si="61"/>
        <v>47.746649999999995</v>
      </c>
      <c r="K294" s="38">
        <f t="shared" si="62"/>
        <v>46.791716999999998</v>
      </c>
      <c r="L294" s="88">
        <f>$G$6/G294*(D294)</f>
        <v>55</v>
      </c>
      <c r="M294" s="89">
        <f>$H$6/H294*E294</f>
        <v>32.033898305084747</v>
      </c>
      <c r="N294" s="39">
        <f t="shared" ref="N294:N319" si="72">I294/$I$293*(F294)</f>
        <v>5</v>
      </c>
      <c r="O294" s="62">
        <f t="shared" si="63"/>
        <v>92.033898305084747</v>
      </c>
      <c r="P294" s="94">
        <f t="shared" si="64"/>
        <v>47.746649999999995</v>
      </c>
      <c r="Q294" s="41">
        <f t="shared" si="65"/>
        <v>0</v>
      </c>
      <c r="R294" s="179">
        <f t="shared" si="66"/>
        <v>1.0768135000000001</v>
      </c>
      <c r="S294" s="177">
        <f t="shared" si="67"/>
        <v>39.702006063650003</v>
      </c>
      <c r="T294" s="192">
        <f t="shared" si="68"/>
        <v>39.702113744999998</v>
      </c>
      <c r="U294" s="188">
        <f t="shared" si="69"/>
        <v>51.414237299774996</v>
      </c>
      <c r="V294" s="177">
        <f t="shared" si="70"/>
        <v>51.414237299774996</v>
      </c>
      <c r="W294" s="41">
        <f t="shared" si="71"/>
        <v>0</v>
      </c>
    </row>
    <row r="295" spans="1:23">
      <c r="A295" s="35">
        <v>3</v>
      </c>
      <c r="B295" s="2" t="s">
        <v>157</v>
      </c>
      <c r="C295" s="7">
        <v>17.821000000000002</v>
      </c>
      <c r="D295" s="126">
        <v>55</v>
      </c>
      <c r="E295" s="126">
        <v>45</v>
      </c>
      <c r="F295" s="126">
        <v>5</v>
      </c>
      <c r="G295" s="38">
        <v>17.829999999999998</v>
      </c>
      <c r="H295" s="37">
        <v>0.29499999999999998</v>
      </c>
      <c r="I295" s="37">
        <v>0.02</v>
      </c>
      <c r="J295" s="38">
        <f t="shared" si="61"/>
        <v>23.089849999999998</v>
      </c>
      <c r="K295" s="38">
        <f t="shared" si="62"/>
        <v>22.628052999999998</v>
      </c>
      <c r="L295" s="88">
        <f>$G$39/G295*(D295)</f>
        <v>54.972237801458228</v>
      </c>
      <c r="M295" s="89">
        <f>$H$359/H295*E295</f>
        <v>45.762711864406775</v>
      </c>
      <c r="N295" s="39">
        <f t="shared" si="72"/>
        <v>5</v>
      </c>
      <c r="O295" s="62">
        <f t="shared" si="63"/>
        <v>105.734949665865</v>
      </c>
      <c r="P295" s="94">
        <f t="shared" si="64"/>
        <v>23.089849999999998</v>
      </c>
      <c r="Q295" s="41">
        <f t="shared" si="65"/>
        <v>0</v>
      </c>
      <c r="R295" s="179">
        <f t="shared" si="66"/>
        <v>1.0768135000000001</v>
      </c>
      <c r="S295" s="177">
        <f t="shared" si="67"/>
        <v>19.189893383500003</v>
      </c>
      <c r="T295" s="192">
        <f t="shared" si="68"/>
        <v>19.199584704999999</v>
      </c>
      <c r="U295" s="188">
        <f t="shared" si="69"/>
        <v>24.863462192975</v>
      </c>
      <c r="V295" s="177">
        <f t="shared" si="70"/>
        <v>24.863462192975</v>
      </c>
      <c r="W295" s="41">
        <f t="shared" si="71"/>
        <v>0</v>
      </c>
    </row>
    <row r="296" spans="1:23">
      <c r="A296" s="35">
        <v>4</v>
      </c>
      <c r="B296" s="2" t="s">
        <v>158</v>
      </c>
      <c r="C296" s="7">
        <v>18.558900000000001</v>
      </c>
      <c r="D296" s="126">
        <v>55</v>
      </c>
      <c r="E296" s="126">
        <v>45</v>
      </c>
      <c r="F296" s="126">
        <v>5</v>
      </c>
      <c r="G296" s="38">
        <v>18.559999999999999</v>
      </c>
      <c r="H296" s="37">
        <v>0.29499999999999998</v>
      </c>
      <c r="I296" s="37">
        <v>0.02</v>
      </c>
      <c r="J296" s="38">
        <f t="shared" si="61"/>
        <v>24.035199999999996</v>
      </c>
      <c r="K296" s="38">
        <f t="shared" si="62"/>
        <v>23.554495999999997</v>
      </c>
      <c r="L296" s="88">
        <f>$G$40/G296*(D296)</f>
        <v>54.996740301724145</v>
      </c>
      <c r="M296" s="89">
        <f>$H$360/H296*E296</f>
        <v>45.762711864406775</v>
      </c>
      <c r="N296" s="39">
        <f t="shared" si="72"/>
        <v>5</v>
      </c>
      <c r="O296" s="62">
        <f t="shared" si="63"/>
        <v>105.75945216613093</v>
      </c>
      <c r="P296" s="94">
        <f t="shared" si="64"/>
        <v>24.035199999999996</v>
      </c>
      <c r="Q296" s="41">
        <f t="shared" si="65"/>
        <v>0</v>
      </c>
      <c r="R296" s="179">
        <f t="shared" si="66"/>
        <v>1.0768135000000001</v>
      </c>
      <c r="S296" s="177">
        <f t="shared" si="67"/>
        <v>19.984474065150003</v>
      </c>
      <c r="T296" s="192">
        <f t="shared" si="68"/>
        <v>19.985658560000001</v>
      </c>
      <c r="U296" s="188">
        <f t="shared" si="69"/>
        <v>25.881427835199997</v>
      </c>
      <c r="V296" s="177">
        <f t="shared" si="70"/>
        <v>25.8814278352</v>
      </c>
      <c r="W296" s="41">
        <f t="shared" si="71"/>
        <v>0</v>
      </c>
    </row>
    <row r="297" spans="1:23">
      <c r="A297" s="35">
        <v>5</v>
      </c>
      <c r="B297" s="2" t="s">
        <v>159</v>
      </c>
      <c r="C297" s="7">
        <v>20.4057</v>
      </c>
      <c r="D297" s="126">
        <v>55</v>
      </c>
      <c r="E297" s="126">
        <v>45</v>
      </c>
      <c r="F297" s="126">
        <v>5</v>
      </c>
      <c r="G297" s="38">
        <v>20.41</v>
      </c>
      <c r="H297" s="37">
        <v>0.29499999999999998</v>
      </c>
      <c r="I297" s="37">
        <v>0.02</v>
      </c>
      <c r="J297" s="38">
        <f t="shared" si="61"/>
        <v>26.430949999999999</v>
      </c>
      <c r="K297" s="38">
        <f t="shared" si="62"/>
        <v>25.902331</v>
      </c>
      <c r="L297" s="88">
        <f>$G$41/G297*(D297)</f>
        <v>55</v>
      </c>
      <c r="M297" s="89">
        <f>$H$9/H297*E297</f>
        <v>32.033898305084747</v>
      </c>
      <c r="N297" s="39">
        <f t="shared" si="72"/>
        <v>5</v>
      </c>
      <c r="O297" s="62">
        <f t="shared" si="63"/>
        <v>92.033898305084747</v>
      </c>
      <c r="P297" s="94">
        <f t="shared" si="64"/>
        <v>26.430949999999999</v>
      </c>
      <c r="Q297" s="41">
        <f t="shared" si="65"/>
        <v>0</v>
      </c>
      <c r="R297" s="179">
        <f t="shared" si="66"/>
        <v>1.0768135000000001</v>
      </c>
      <c r="S297" s="177">
        <f t="shared" si="67"/>
        <v>21.973133236950002</v>
      </c>
      <c r="T297" s="192">
        <f t="shared" si="68"/>
        <v>21.977763535000001</v>
      </c>
      <c r="U297" s="188">
        <f t="shared" si="69"/>
        <v>28.461203777825002</v>
      </c>
      <c r="V297" s="177">
        <f t="shared" si="70"/>
        <v>28.461203777825002</v>
      </c>
      <c r="W297" s="41">
        <f t="shared" si="71"/>
        <v>0</v>
      </c>
    </row>
    <row r="298" spans="1:23">
      <c r="A298" s="35">
        <v>6</v>
      </c>
      <c r="B298" s="2" t="s">
        <v>160</v>
      </c>
      <c r="C298" s="7">
        <v>23.934899999999999</v>
      </c>
      <c r="D298" s="126">
        <v>55</v>
      </c>
      <c r="E298" s="126">
        <v>45</v>
      </c>
      <c r="F298" s="126">
        <v>5</v>
      </c>
      <c r="G298" s="38">
        <v>23.93</v>
      </c>
      <c r="H298" s="37">
        <v>0.29499999999999998</v>
      </c>
      <c r="I298" s="37">
        <v>0.02</v>
      </c>
      <c r="J298" s="38">
        <f t="shared" si="61"/>
        <v>30.989349999999998</v>
      </c>
      <c r="K298" s="38">
        <f t="shared" si="62"/>
        <v>30.369562999999999</v>
      </c>
      <c r="L298" s="88">
        <f>$G$42/G298*(D298)</f>
        <v>55</v>
      </c>
      <c r="M298" s="89">
        <f>$H$10/H298*E298</f>
        <v>32.033898305084747</v>
      </c>
      <c r="N298" s="39">
        <f t="shared" si="72"/>
        <v>5</v>
      </c>
      <c r="O298" s="62">
        <f t="shared" si="63"/>
        <v>92.033898305084747</v>
      </c>
      <c r="P298" s="94">
        <f t="shared" si="64"/>
        <v>30.989349999999998</v>
      </c>
      <c r="Q298" s="41">
        <f t="shared" si="65"/>
        <v>0</v>
      </c>
      <c r="R298" s="179">
        <f t="shared" si="66"/>
        <v>1.0768135000000001</v>
      </c>
      <c r="S298" s="177">
        <f t="shared" si="67"/>
        <v>25.773423441150001</v>
      </c>
      <c r="T298" s="192">
        <f t="shared" si="68"/>
        <v>25.768147055000004</v>
      </c>
      <c r="U298" s="188">
        <f t="shared" si="69"/>
        <v>33.369750436225004</v>
      </c>
      <c r="V298" s="177">
        <f t="shared" si="70"/>
        <v>33.369750436225004</v>
      </c>
      <c r="W298" s="41">
        <f t="shared" si="71"/>
        <v>0</v>
      </c>
    </row>
    <row r="299" spans="1:23">
      <c r="A299" s="35">
        <v>7</v>
      </c>
      <c r="B299" s="2" t="s">
        <v>161</v>
      </c>
      <c r="C299" s="7">
        <v>29.0853</v>
      </c>
      <c r="D299" s="126">
        <v>55</v>
      </c>
      <c r="E299" s="126">
        <v>45</v>
      </c>
      <c r="F299" s="126">
        <v>5</v>
      </c>
      <c r="G299" s="38">
        <v>29.09</v>
      </c>
      <c r="H299" s="37">
        <v>0.29499999999999998</v>
      </c>
      <c r="I299" s="37">
        <v>0.02</v>
      </c>
      <c r="J299" s="38">
        <f t="shared" si="61"/>
        <v>37.671549999999996</v>
      </c>
      <c r="K299" s="38">
        <f t="shared" si="62"/>
        <v>36.918118999999997</v>
      </c>
      <c r="L299" s="88">
        <f>$G$11/G299*(D299)</f>
        <v>55</v>
      </c>
      <c r="M299" s="89">
        <f>$H$11/H299*E299</f>
        <v>32.033898305084747</v>
      </c>
      <c r="N299" s="39">
        <f t="shared" si="72"/>
        <v>5</v>
      </c>
      <c r="O299" s="62">
        <f t="shared" si="63"/>
        <v>92.033898305084747</v>
      </c>
      <c r="P299" s="94">
        <f t="shared" si="64"/>
        <v>37.671549999999996</v>
      </c>
      <c r="Q299" s="41">
        <f t="shared" si="65"/>
        <v>0</v>
      </c>
      <c r="R299" s="179">
        <f t="shared" si="66"/>
        <v>1.0768135000000001</v>
      </c>
      <c r="S299" s="177">
        <f t="shared" si="67"/>
        <v>31.319443691550003</v>
      </c>
      <c r="T299" s="192">
        <f t="shared" si="68"/>
        <v>31.324504715000003</v>
      </c>
      <c r="U299" s="188">
        <f t="shared" si="69"/>
        <v>40.565233605925002</v>
      </c>
      <c r="V299" s="177">
        <f t="shared" si="70"/>
        <v>40.565233605925002</v>
      </c>
      <c r="W299" s="41">
        <f t="shared" si="71"/>
        <v>0</v>
      </c>
    </row>
    <row r="300" spans="1:23">
      <c r="A300" s="35">
        <v>8</v>
      </c>
      <c r="B300" s="2" t="s">
        <v>162</v>
      </c>
      <c r="C300" s="7">
        <v>30.498100000000001</v>
      </c>
      <c r="D300" s="126">
        <v>55</v>
      </c>
      <c r="E300" s="126">
        <v>45</v>
      </c>
      <c r="F300" s="126">
        <v>5</v>
      </c>
      <c r="G300" s="38">
        <v>30.5</v>
      </c>
      <c r="H300" s="43">
        <v>0.29499999999999998</v>
      </c>
      <c r="I300" s="37">
        <v>0.02</v>
      </c>
      <c r="J300" s="38">
        <f t="shared" si="61"/>
        <v>39.497500000000002</v>
      </c>
      <c r="K300" s="38">
        <f t="shared" si="62"/>
        <v>38.707550000000005</v>
      </c>
      <c r="L300" s="88">
        <f>$G$44/G300*(D300)</f>
        <v>54.996573770491807</v>
      </c>
      <c r="M300" s="89">
        <f>$H$12/H300*E300</f>
        <v>32.033898305084747</v>
      </c>
      <c r="N300" s="39">
        <f t="shared" si="72"/>
        <v>5</v>
      </c>
      <c r="O300" s="62">
        <f t="shared" si="63"/>
        <v>92.030472075576554</v>
      </c>
      <c r="P300" s="94">
        <f t="shared" si="64"/>
        <v>39.497500000000002</v>
      </c>
      <c r="Q300" s="41">
        <f t="shared" si="65"/>
        <v>0</v>
      </c>
      <c r="R300" s="179">
        <f t="shared" si="66"/>
        <v>1.0768135000000001</v>
      </c>
      <c r="S300" s="177">
        <f t="shared" si="67"/>
        <v>32.840765804350006</v>
      </c>
      <c r="T300" s="192">
        <f t="shared" si="68"/>
        <v>32.842811750000003</v>
      </c>
      <c r="U300" s="188">
        <f t="shared" si="69"/>
        <v>42.531441216250009</v>
      </c>
      <c r="V300" s="177">
        <f t="shared" si="70"/>
        <v>42.531441216250002</v>
      </c>
      <c r="W300" s="41">
        <f t="shared" si="71"/>
        <v>0</v>
      </c>
    </row>
    <row r="301" spans="1:23">
      <c r="A301" s="35">
        <v>9</v>
      </c>
      <c r="B301" s="2" t="s">
        <v>163</v>
      </c>
      <c r="C301" s="7">
        <v>33.809100000000001</v>
      </c>
      <c r="D301" s="126">
        <v>55</v>
      </c>
      <c r="E301" s="126">
        <v>45</v>
      </c>
      <c r="F301" s="126">
        <v>5</v>
      </c>
      <c r="G301" s="38">
        <v>33.81</v>
      </c>
      <c r="H301" s="43">
        <v>0.29499999999999998</v>
      </c>
      <c r="I301" s="37">
        <v>0.02</v>
      </c>
      <c r="J301" s="38">
        <f t="shared" si="61"/>
        <v>43.783950000000004</v>
      </c>
      <c r="K301" s="38">
        <f t="shared" si="62"/>
        <v>42.908271000000006</v>
      </c>
      <c r="L301" s="88">
        <f>$G$45/G301*(D301)</f>
        <v>54.998535936113576</v>
      </c>
      <c r="M301" s="89">
        <f>$H$13/H301*E301</f>
        <v>32.033898305084747</v>
      </c>
      <c r="N301" s="39">
        <f t="shared" si="72"/>
        <v>5</v>
      </c>
      <c r="O301" s="62">
        <f t="shared" si="63"/>
        <v>92.032434241198331</v>
      </c>
      <c r="P301" s="94">
        <f t="shared" si="64"/>
        <v>43.783950000000004</v>
      </c>
      <c r="Q301" s="41">
        <f t="shared" si="65"/>
        <v>0</v>
      </c>
      <c r="R301" s="179">
        <f t="shared" si="66"/>
        <v>1.0768135000000001</v>
      </c>
      <c r="S301" s="177">
        <f t="shared" si="67"/>
        <v>36.406095302850005</v>
      </c>
      <c r="T301" s="192">
        <f t="shared" si="68"/>
        <v>36.407064435000002</v>
      </c>
      <c r="U301" s="188">
        <f t="shared" si="69"/>
        <v>47.147148443325008</v>
      </c>
      <c r="V301" s="177">
        <f t="shared" si="70"/>
        <v>47.147148443325001</v>
      </c>
      <c r="W301" s="41">
        <f t="shared" si="71"/>
        <v>0</v>
      </c>
    </row>
    <row r="302" spans="1:23">
      <c r="A302" s="35">
        <v>10</v>
      </c>
      <c r="B302" s="2" t="s">
        <v>164</v>
      </c>
      <c r="C302" s="7">
        <v>35.161900000000003</v>
      </c>
      <c r="D302" s="126">
        <v>55</v>
      </c>
      <c r="E302" s="126">
        <v>45</v>
      </c>
      <c r="F302" s="126">
        <v>5</v>
      </c>
      <c r="G302" s="38">
        <v>35.159999999999997</v>
      </c>
      <c r="H302" s="43">
        <v>0.29499999999999998</v>
      </c>
      <c r="I302" s="37">
        <v>0.02</v>
      </c>
      <c r="J302" s="38">
        <f t="shared" si="61"/>
        <v>45.532199999999996</v>
      </c>
      <c r="K302" s="38">
        <f t="shared" si="62"/>
        <v>44.621555999999998</v>
      </c>
      <c r="L302" s="88">
        <f>$G$46/G302*(D302)</f>
        <v>55.002972127417529</v>
      </c>
      <c r="M302" s="89">
        <f>$H$14/H302*E302</f>
        <v>32.033898305084747</v>
      </c>
      <c r="N302" s="39">
        <f t="shared" si="72"/>
        <v>5</v>
      </c>
      <c r="O302" s="62">
        <f t="shared" si="63"/>
        <v>92.036870432502269</v>
      </c>
      <c r="P302" s="94">
        <f t="shared" si="64"/>
        <v>45.532199999999996</v>
      </c>
      <c r="Q302" s="41">
        <f t="shared" si="65"/>
        <v>0</v>
      </c>
      <c r="R302" s="179">
        <f t="shared" si="66"/>
        <v>1.0768135000000001</v>
      </c>
      <c r="S302" s="177">
        <f t="shared" si="67"/>
        <v>37.862808605650009</v>
      </c>
      <c r="T302" s="192">
        <f t="shared" si="68"/>
        <v>37.860762659999999</v>
      </c>
      <c r="U302" s="188">
        <f t="shared" si="69"/>
        <v>49.029687644699997</v>
      </c>
      <c r="V302" s="177">
        <f t="shared" si="70"/>
        <v>49.029687644699997</v>
      </c>
      <c r="W302" s="41">
        <f t="shared" si="71"/>
        <v>0</v>
      </c>
    </row>
    <row r="303" spans="1:23">
      <c r="A303" s="35">
        <v>11</v>
      </c>
      <c r="B303" s="2" t="s">
        <v>165</v>
      </c>
      <c r="C303" s="7">
        <v>39.588799999999999</v>
      </c>
      <c r="D303" s="126">
        <v>55</v>
      </c>
      <c r="E303" s="126">
        <v>45</v>
      </c>
      <c r="F303" s="126">
        <v>5</v>
      </c>
      <c r="G303" s="38">
        <v>39.590000000000003</v>
      </c>
      <c r="H303" s="43">
        <v>0.29499999999999998</v>
      </c>
      <c r="I303" s="37">
        <v>0.02</v>
      </c>
      <c r="J303" s="38">
        <f t="shared" si="61"/>
        <v>51.269050000000007</v>
      </c>
      <c r="K303" s="38">
        <f t="shared" si="62"/>
        <v>50.243669000000004</v>
      </c>
      <c r="L303" s="88">
        <f>$G$15/G303*(D303)</f>
        <v>55</v>
      </c>
      <c r="M303" s="89">
        <f>$H$15/H303*E303</f>
        <v>32.033898305084747</v>
      </c>
      <c r="N303" s="39">
        <f t="shared" si="72"/>
        <v>5</v>
      </c>
      <c r="O303" s="62">
        <f t="shared" si="63"/>
        <v>92.033898305084747</v>
      </c>
      <c r="P303" s="94">
        <f t="shared" si="64"/>
        <v>51.269050000000007</v>
      </c>
      <c r="Q303" s="41">
        <f t="shared" si="65"/>
        <v>0</v>
      </c>
      <c r="R303" s="179">
        <f>1.03*1.04545</f>
        <v>1.0768135000000001</v>
      </c>
      <c r="S303" s="177">
        <f t="shared" si="67"/>
        <v>42.629754288800001</v>
      </c>
      <c r="T303" s="192">
        <f t="shared" si="68"/>
        <v>42.631046465000004</v>
      </c>
      <c r="U303" s="188">
        <f t="shared" si="69"/>
        <v>55.207205172175016</v>
      </c>
      <c r="V303" s="177">
        <f t="shared" si="70"/>
        <v>55.207205172175009</v>
      </c>
      <c r="W303" s="41">
        <f t="shared" si="71"/>
        <v>0</v>
      </c>
    </row>
    <row r="304" spans="1:23">
      <c r="A304" s="35">
        <v>12</v>
      </c>
      <c r="B304" s="2" t="s">
        <v>166</v>
      </c>
      <c r="C304" s="7">
        <v>19.9009</v>
      </c>
      <c r="D304" s="126">
        <v>55</v>
      </c>
      <c r="E304" s="126">
        <v>45</v>
      </c>
      <c r="F304" s="126">
        <v>5</v>
      </c>
      <c r="G304" s="38">
        <v>19.899999999999999</v>
      </c>
      <c r="H304" s="43">
        <v>0.29499999999999998</v>
      </c>
      <c r="I304" s="37">
        <v>0.02</v>
      </c>
      <c r="J304" s="38">
        <f t="shared" si="61"/>
        <v>25.770499999999998</v>
      </c>
      <c r="K304" s="38">
        <f t="shared" si="62"/>
        <v>25.255089999999999</v>
      </c>
      <c r="L304" s="88">
        <f>$G$16/G304*(D304)</f>
        <v>55</v>
      </c>
      <c r="M304" s="89">
        <f>$H$368/H304*E304</f>
        <v>45.762711864406775</v>
      </c>
      <c r="N304" s="39">
        <f t="shared" si="72"/>
        <v>5</v>
      </c>
      <c r="O304" s="62">
        <f t="shared" si="63"/>
        <v>105.76271186440678</v>
      </c>
      <c r="P304" s="94">
        <f t="shared" si="64"/>
        <v>25.770499999999998</v>
      </c>
      <c r="Q304" s="41">
        <f t="shared" si="65"/>
        <v>0</v>
      </c>
      <c r="R304" s="179">
        <f t="shared" si="66"/>
        <v>1.0768135000000001</v>
      </c>
      <c r="S304" s="177">
        <f t="shared" si="67"/>
        <v>21.429557782150003</v>
      </c>
      <c r="T304" s="192">
        <f t="shared" si="68"/>
        <v>21.428588650000002</v>
      </c>
      <c r="U304" s="188">
        <f t="shared" si="69"/>
        <v>27.750022301750001</v>
      </c>
      <c r="V304" s="177">
        <f t="shared" si="70"/>
        <v>27.750022301750001</v>
      </c>
      <c r="W304" s="41">
        <f t="shared" si="71"/>
        <v>0</v>
      </c>
    </row>
    <row r="305" spans="1:23">
      <c r="A305" s="35">
        <v>13</v>
      </c>
      <c r="B305" s="2" t="s">
        <v>167</v>
      </c>
      <c r="C305" s="7">
        <v>21.8812</v>
      </c>
      <c r="D305" s="126">
        <v>55</v>
      </c>
      <c r="E305" s="126">
        <v>45</v>
      </c>
      <c r="F305" s="126">
        <v>5</v>
      </c>
      <c r="G305" s="38">
        <v>21.88</v>
      </c>
      <c r="H305" s="43">
        <v>0.29499999999999998</v>
      </c>
      <c r="I305" s="37">
        <v>0.02</v>
      </c>
      <c r="J305" s="38">
        <f t="shared" si="61"/>
        <v>28.334599999999998</v>
      </c>
      <c r="K305" s="38">
        <f t="shared" si="62"/>
        <v>27.767907999999998</v>
      </c>
      <c r="L305" s="88">
        <f>$G$17/G305*(D305)</f>
        <v>55</v>
      </c>
      <c r="M305" s="89">
        <f>$H$17/H305*E305</f>
        <v>32.033898305084747</v>
      </c>
      <c r="N305" s="39">
        <f t="shared" si="72"/>
        <v>5</v>
      </c>
      <c r="O305" s="62">
        <f t="shared" si="63"/>
        <v>92.033898305084747</v>
      </c>
      <c r="P305" s="94">
        <f t="shared" si="64"/>
        <v>28.334599999999998</v>
      </c>
      <c r="Q305" s="41">
        <f t="shared" si="65"/>
        <v>0</v>
      </c>
      <c r="R305" s="179">
        <f t="shared" si="66"/>
        <v>1.0768135000000001</v>
      </c>
      <c r="S305" s="177">
        <f t="shared" si="67"/>
        <v>23.561971556200003</v>
      </c>
      <c r="T305" s="192">
        <f t="shared" si="68"/>
        <v>23.56067938</v>
      </c>
      <c r="U305" s="188">
        <f t="shared" si="69"/>
        <v>30.511079797099999</v>
      </c>
      <c r="V305" s="177">
        <f t="shared" si="70"/>
        <v>30.511079797099999</v>
      </c>
      <c r="W305" s="41">
        <f t="shared" si="71"/>
        <v>0</v>
      </c>
    </row>
    <row r="306" spans="1:23">
      <c r="A306" s="35">
        <v>14</v>
      </c>
      <c r="B306" s="2" t="s">
        <v>168</v>
      </c>
      <c r="C306" s="7">
        <v>24.058700000000002</v>
      </c>
      <c r="D306" s="126">
        <v>55</v>
      </c>
      <c r="E306" s="126">
        <v>45</v>
      </c>
      <c r="F306" s="126">
        <v>5</v>
      </c>
      <c r="G306" s="38">
        <v>24.06</v>
      </c>
      <c r="H306" s="43">
        <v>0.29499999999999998</v>
      </c>
      <c r="I306" s="37">
        <v>0.02</v>
      </c>
      <c r="J306" s="38">
        <f t="shared" si="61"/>
        <v>31.157699999999998</v>
      </c>
      <c r="K306" s="38">
        <f t="shared" si="62"/>
        <v>30.534545999999999</v>
      </c>
      <c r="L306" s="88">
        <f>$G$18/G306*(D306)</f>
        <v>55</v>
      </c>
      <c r="M306" s="89">
        <f>$H$18/H306*E306</f>
        <v>32.033898305084747</v>
      </c>
      <c r="N306" s="39">
        <f t="shared" si="72"/>
        <v>5</v>
      </c>
      <c r="O306" s="62">
        <f t="shared" si="63"/>
        <v>92.033898305084747</v>
      </c>
      <c r="P306" s="94">
        <f t="shared" si="64"/>
        <v>31.157699999999998</v>
      </c>
      <c r="Q306" s="41">
        <f t="shared" si="65"/>
        <v>0</v>
      </c>
      <c r="R306" s="179">
        <f t="shared" si="66"/>
        <v>1.0768135000000001</v>
      </c>
      <c r="S306" s="177">
        <f t="shared" si="67"/>
        <v>25.906732952450003</v>
      </c>
      <c r="T306" s="192">
        <f t="shared" si="68"/>
        <v>25.908132810000001</v>
      </c>
      <c r="U306" s="188">
        <f t="shared" si="69"/>
        <v>33.551031988950001</v>
      </c>
      <c r="V306" s="177">
        <f t="shared" si="70"/>
        <v>33.551031988950001</v>
      </c>
      <c r="W306" s="41">
        <f t="shared" si="71"/>
        <v>0</v>
      </c>
    </row>
    <row r="307" spans="1:23">
      <c r="A307" s="35">
        <v>15</v>
      </c>
      <c r="B307" s="2" t="s">
        <v>169</v>
      </c>
      <c r="C307" s="7">
        <v>24.636099999999999</v>
      </c>
      <c r="D307" s="126">
        <v>55</v>
      </c>
      <c r="E307" s="126">
        <v>45</v>
      </c>
      <c r="F307" s="126">
        <v>5</v>
      </c>
      <c r="G307" s="38">
        <v>24.64</v>
      </c>
      <c r="H307" s="43">
        <v>0.29499999999999998</v>
      </c>
      <c r="I307" s="37">
        <v>0.02</v>
      </c>
      <c r="J307" s="38">
        <f t="shared" si="61"/>
        <v>31.908799999999999</v>
      </c>
      <c r="K307" s="38">
        <f t="shared" si="62"/>
        <v>31.270623999999998</v>
      </c>
      <c r="L307" s="88">
        <f>$G$51/G307*(D307)</f>
        <v>55</v>
      </c>
      <c r="M307" s="89">
        <f>$H$19/H307*E307</f>
        <v>32.033898305084747</v>
      </c>
      <c r="N307" s="39">
        <f t="shared" si="72"/>
        <v>5</v>
      </c>
      <c r="O307" s="62">
        <f t="shared" si="63"/>
        <v>92.033898305084747</v>
      </c>
      <c r="P307" s="94">
        <f t="shared" si="64"/>
        <v>31.908799999999999</v>
      </c>
      <c r="Q307" s="41">
        <f t="shared" si="65"/>
        <v>0</v>
      </c>
      <c r="R307" s="179">
        <f t="shared" si="66"/>
        <v>1.0768135000000001</v>
      </c>
      <c r="S307" s="177">
        <f t="shared" si="67"/>
        <v>26.528485067350001</v>
      </c>
      <c r="T307" s="192">
        <f t="shared" si="68"/>
        <v>26.532684640000003</v>
      </c>
      <c r="U307" s="188">
        <f t="shared" si="69"/>
        <v>34.359826608799999</v>
      </c>
      <c r="V307" s="177">
        <f t="shared" si="70"/>
        <v>34.359826608800006</v>
      </c>
      <c r="W307" s="41">
        <f t="shared" si="71"/>
        <v>0</v>
      </c>
    </row>
    <row r="308" spans="1:23">
      <c r="A308" s="35">
        <v>16</v>
      </c>
      <c r="B308" s="2" t="s">
        <v>170</v>
      </c>
      <c r="C308" s="7">
        <v>36.005800000000001</v>
      </c>
      <c r="D308" s="126">
        <v>55</v>
      </c>
      <c r="E308" s="126">
        <v>45</v>
      </c>
      <c r="F308" s="126">
        <v>5</v>
      </c>
      <c r="G308" s="38">
        <v>36.01</v>
      </c>
      <c r="H308" s="43">
        <v>0.29499999999999998</v>
      </c>
      <c r="I308" s="37">
        <v>0.02</v>
      </c>
      <c r="J308" s="38">
        <f t="shared" si="61"/>
        <v>46.632949999999994</v>
      </c>
      <c r="K308" s="38">
        <f t="shared" si="62"/>
        <v>45.700290999999993</v>
      </c>
      <c r="L308" s="88">
        <f>$G$20/G308*(D308)</f>
        <v>55</v>
      </c>
      <c r="M308" s="89">
        <f>$H$20/H308*E308</f>
        <v>32.033898305084747</v>
      </c>
      <c r="N308" s="39">
        <f t="shared" si="72"/>
        <v>5</v>
      </c>
      <c r="O308" s="62">
        <f t="shared" si="63"/>
        <v>92.033898305084747</v>
      </c>
      <c r="P308" s="94">
        <f t="shared" si="64"/>
        <v>46.632949999999994</v>
      </c>
      <c r="Q308" s="41">
        <f t="shared" si="65"/>
        <v>0</v>
      </c>
      <c r="R308" s="179">
        <f t="shared" si="66"/>
        <v>1.0768135000000001</v>
      </c>
      <c r="S308" s="177">
        <f t="shared" si="67"/>
        <v>38.771531518300002</v>
      </c>
      <c r="T308" s="192">
        <f t="shared" si="68"/>
        <v>38.776054135000003</v>
      </c>
      <c r="U308" s="188">
        <f t="shared" si="69"/>
        <v>50.214990104824999</v>
      </c>
      <c r="V308" s="177">
        <f t="shared" si="70"/>
        <v>50.214990104825006</v>
      </c>
      <c r="W308" s="41">
        <f t="shared" si="71"/>
        <v>0</v>
      </c>
    </row>
    <row r="309" spans="1:23">
      <c r="A309" s="35">
        <v>17</v>
      </c>
      <c r="B309" s="2" t="s">
        <v>171</v>
      </c>
      <c r="C309" s="7">
        <v>31.2301</v>
      </c>
      <c r="D309" s="126">
        <v>55</v>
      </c>
      <c r="E309" s="126">
        <v>45</v>
      </c>
      <c r="F309" s="126">
        <v>5</v>
      </c>
      <c r="G309" s="38">
        <v>31.23</v>
      </c>
      <c r="H309" s="43">
        <v>0.29499999999999998</v>
      </c>
      <c r="I309" s="37">
        <v>0.02</v>
      </c>
      <c r="J309" s="38">
        <f t="shared" si="61"/>
        <v>40.44285</v>
      </c>
      <c r="K309" s="38">
        <f t="shared" si="62"/>
        <v>39.633992999999997</v>
      </c>
      <c r="L309" s="88">
        <f>$G$21/G309*(D309)</f>
        <v>55</v>
      </c>
      <c r="M309" s="89">
        <f>$H$21/H309*E309</f>
        <v>32.033898305084747</v>
      </c>
      <c r="N309" s="39">
        <f t="shared" si="72"/>
        <v>5</v>
      </c>
      <c r="O309" s="62">
        <f t="shared" si="63"/>
        <v>92.033898305084747</v>
      </c>
      <c r="P309" s="94">
        <f t="shared" si="64"/>
        <v>40.44285</v>
      </c>
      <c r="Q309" s="41">
        <f t="shared" si="65"/>
        <v>0</v>
      </c>
      <c r="R309" s="179">
        <f t="shared" si="66"/>
        <v>1.0768135000000001</v>
      </c>
      <c r="S309" s="177">
        <f t="shared" si="67"/>
        <v>33.628993286350003</v>
      </c>
      <c r="T309" s="192">
        <f t="shared" si="68"/>
        <v>33.628885605000001</v>
      </c>
      <c r="U309" s="188">
        <f t="shared" si="69"/>
        <v>43.549406858475002</v>
      </c>
      <c r="V309" s="177">
        <f t="shared" si="70"/>
        <v>43.549406858475002</v>
      </c>
      <c r="W309" s="41">
        <f t="shared" si="71"/>
        <v>0</v>
      </c>
    </row>
    <row r="310" spans="1:23">
      <c r="A310" s="35">
        <v>18</v>
      </c>
      <c r="B310" s="2" t="s">
        <v>172</v>
      </c>
      <c r="C310" s="7">
        <v>32.747100000000003</v>
      </c>
      <c r="D310" s="126">
        <v>55</v>
      </c>
      <c r="E310" s="126">
        <v>45</v>
      </c>
      <c r="F310" s="126">
        <v>5</v>
      </c>
      <c r="G310" s="38">
        <v>32.75</v>
      </c>
      <c r="H310" s="43">
        <v>0.29499999999999998</v>
      </c>
      <c r="I310" s="37">
        <v>0.02</v>
      </c>
      <c r="J310" s="38">
        <f t="shared" si="61"/>
        <v>42.411249999999995</v>
      </c>
      <c r="K310" s="38">
        <f t="shared" si="62"/>
        <v>41.563024999999996</v>
      </c>
      <c r="L310" s="88">
        <f>$G$22/G310*(D310)</f>
        <v>55</v>
      </c>
      <c r="M310" s="89">
        <f>$H$22/H310*E310</f>
        <v>32.033898305084747</v>
      </c>
      <c r="N310" s="39">
        <f t="shared" si="72"/>
        <v>5</v>
      </c>
      <c r="O310" s="62">
        <f t="shared" si="63"/>
        <v>92.033898305084747</v>
      </c>
      <c r="P310" s="94">
        <f t="shared" si="64"/>
        <v>42.411249999999995</v>
      </c>
      <c r="Q310" s="41">
        <f t="shared" si="65"/>
        <v>0</v>
      </c>
      <c r="R310" s="179">
        <f t="shared" si="66"/>
        <v>1.0768135000000001</v>
      </c>
      <c r="S310" s="177">
        <f t="shared" si="67"/>
        <v>35.262519365850004</v>
      </c>
      <c r="T310" s="192">
        <f t="shared" si="68"/>
        <v>35.265642124999999</v>
      </c>
      <c r="U310" s="188">
        <f t="shared" si="69"/>
        <v>45.669006551875</v>
      </c>
      <c r="V310" s="177">
        <f t="shared" si="70"/>
        <v>45.669006551875</v>
      </c>
      <c r="W310" s="41">
        <f t="shared" si="71"/>
        <v>0</v>
      </c>
    </row>
    <row r="311" spans="1:23">
      <c r="A311" s="35">
        <v>19</v>
      </c>
      <c r="B311" s="2" t="s">
        <v>173</v>
      </c>
      <c r="C311" s="7">
        <v>36.869900000000001</v>
      </c>
      <c r="D311" s="126">
        <v>55</v>
      </c>
      <c r="E311" s="126">
        <v>45</v>
      </c>
      <c r="F311" s="126">
        <v>5</v>
      </c>
      <c r="G311" s="38">
        <v>36.869999999999997</v>
      </c>
      <c r="H311" s="43">
        <v>0.29499999999999998</v>
      </c>
      <c r="I311" s="37">
        <v>0.02</v>
      </c>
      <c r="J311" s="38">
        <f t="shared" si="61"/>
        <v>47.746649999999995</v>
      </c>
      <c r="K311" s="38">
        <f t="shared" si="62"/>
        <v>46.791716999999998</v>
      </c>
      <c r="L311" s="88">
        <f>$G$23/G311*(D311)</f>
        <v>55</v>
      </c>
      <c r="M311" s="89">
        <f>$H$23/H311*E311</f>
        <v>32.033898305084747</v>
      </c>
      <c r="N311" s="39">
        <f t="shared" si="72"/>
        <v>5</v>
      </c>
      <c r="O311" s="62">
        <f t="shared" si="63"/>
        <v>92.033898305084747</v>
      </c>
      <c r="P311" s="94">
        <f t="shared" si="64"/>
        <v>47.746649999999995</v>
      </c>
      <c r="Q311" s="41">
        <f t="shared" si="65"/>
        <v>0</v>
      </c>
      <c r="R311" s="179">
        <f t="shared" si="66"/>
        <v>1.0768135000000001</v>
      </c>
      <c r="S311" s="177">
        <f t="shared" si="67"/>
        <v>39.702006063650003</v>
      </c>
      <c r="T311" s="192">
        <f t="shared" si="68"/>
        <v>39.702113744999998</v>
      </c>
      <c r="U311" s="188">
        <f t="shared" si="69"/>
        <v>51.414237299774996</v>
      </c>
      <c r="V311" s="177">
        <f t="shared" si="70"/>
        <v>51.414237299774996</v>
      </c>
      <c r="W311" s="41">
        <f t="shared" si="71"/>
        <v>0</v>
      </c>
    </row>
    <row r="312" spans="1:23">
      <c r="A312" s="35">
        <v>20</v>
      </c>
      <c r="B312" s="2" t="s">
        <v>174</v>
      </c>
      <c r="C312" s="7">
        <v>41.511800000000001</v>
      </c>
      <c r="D312" s="126">
        <v>55</v>
      </c>
      <c r="E312" s="126">
        <v>45</v>
      </c>
      <c r="F312" s="126">
        <v>5</v>
      </c>
      <c r="G312" s="38">
        <v>41.51</v>
      </c>
      <c r="H312" s="43">
        <v>0.29499999999999998</v>
      </c>
      <c r="I312" s="37">
        <v>0.02</v>
      </c>
      <c r="J312" s="38">
        <f t="shared" si="61"/>
        <v>53.755449999999996</v>
      </c>
      <c r="K312" s="38">
        <f t="shared" si="62"/>
        <v>52.680340999999999</v>
      </c>
      <c r="L312" s="88">
        <f>$G$24/G312*(D312)</f>
        <v>55</v>
      </c>
      <c r="M312" s="89">
        <f>$H$24/H312*E312</f>
        <v>32.033898305084747</v>
      </c>
      <c r="N312" s="39">
        <f t="shared" si="72"/>
        <v>5</v>
      </c>
      <c r="O312" s="62">
        <f t="shared" si="63"/>
        <v>92.033898305084747</v>
      </c>
      <c r="P312" s="94">
        <f t="shared" si="64"/>
        <v>53.755449999999996</v>
      </c>
      <c r="Q312" s="41">
        <f t="shared" si="65"/>
        <v>0</v>
      </c>
      <c r="R312" s="179">
        <f t="shared" si="66"/>
        <v>1.0768135000000001</v>
      </c>
      <c r="S312" s="177">
        <f t="shared" si="67"/>
        <v>44.700466649300004</v>
      </c>
      <c r="T312" s="192">
        <f t="shared" si="68"/>
        <v>44.698528385000003</v>
      </c>
      <c r="U312" s="188">
        <f t="shared" si="69"/>
        <v>57.884594258575</v>
      </c>
      <c r="V312" s="177">
        <f t="shared" si="70"/>
        <v>57.884594258575007</v>
      </c>
      <c r="W312" s="41">
        <f t="shared" si="71"/>
        <v>0</v>
      </c>
    </row>
    <row r="313" spans="1:23">
      <c r="A313" s="35">
        <v>21</v>
      </c>
      <c r="B313" s="2" t="s">
        <v>175</v>
      </c>
      <c r="C313" s="7">
        <v>19.9009</v>
      </c>
      <c r="D313" s="126">
        <v>55</v>
      </c>
      <c r="E313" s="126">
        <v>45</v>
      </c>
      <c r="F313" s="126">
        <v>5</v>
      </c>
      <c r="G313" s="38">
        <v>19.899999999999999</v>
      </c>
      <c r="H313" s="43">
        <v>0.29499999999999998</v>
      </c>
      <c r="I313" s="37">
        <v>0.02</v>
      </c>
      <c r="J313" s="38">
        <f t="shared" si="61"/>
        <v>25.770499999999998</v>
      </c>
      <c r="K313" s="38">
        <f t="shared" si="62"/>
        <v>25.255089999999999</v>
      </c>
      <c r="L313" s="88">
        <f>$G$25/G313*(D313)</f>
        <v>55</v>
      </c>
      <c r="M313" s="89">
        <f>$H$25/H313*E313</f>
        <v>32.033898305084747</v>
      </c>
      <c r="N313" s="39">
        <f t="shared" si="72"/>
        <v>5</v>
      </c>
      <c r="O313" s="62">
        <f t="shared" si="63"/>
        <v>92.033898305084747</v>
      </c>
      <c r="P313" s="94">
        <f t="shared" si="64"/>
        <v>25.770499999999998</v>
      </c>
      <c r="Q313" s="41">
        <f t="shared" si="65"/>
        <v>0</v>
      </c>
      <c r="R313" s="179">
        <f t="shared" si="66"/>
        <v>1.0768135000000001</v>
      </c>
      <c r="S313" s="177">
        <f t="shared" si="67"/>
        <v>21.429557782150003</v>
      </c>
      <c r="T313" s="192">
        <f t="shared" si="68"/>
        <v>21.428588650000002</v>
      </c>
      <c r="U313" s="188">
        <f t="shared" si="69"/>
        <v>27.750022301750001</v>
      </c>
      <c r="V313" s="177">
        <f t="shared" si="70"/>
        <v>27.750022301750001</v>
      </c>
      <c r="W313" s="41">
        <f t="shared" si="71"/>
        <v>0</v>
      </c>
    </row>
    <row r="314" spans="1:23">
      <c r="A314" s="35">
        <v>22</v>
      </c>
      <c r="B314" s="2" t="s">
        <v>176</v>
      </c>
      <c r="C314" s="7">
        <v>21.8812</v>
      </c>
      <c r="D314" s="126">
        <v>55</v>
      </c>
      <c r="E314" s="126">
        <v>45</v>
      </c>
      <c r="F314" s="126">
        <v>5</v>
      </c>
      <c r="G314" s="38">
        <v>21.88</v>
      </c>
      <c r="H314" s="43">
        <v>0.29499999999999998</v>
      </c>
      <c r="I314" s="37">
        <v>0.02</v>
      </c>
      <c r="J314" s="38">
        <f t="shared" si="61"/>
        <v>28.334599999999998</v>
      </c>
      <c r="K314" s="38">
        <f t="shared" si="62"/>
        <v>27.767907999999998</v>
      </c>
      <c r="L314" s="88">
        <f>$G$26/G314*(D314)</f>
        <v>55</v>
      </c>
      <c r="M314" s="89">
        <f>$H$26/H314*E314</f>
        <v>32.033898305084747</v>
      </c>
      <c r="N314" s="39">
        <f t="shared" si="72"/>
        <v>5</v>
      </c>
      <c r="O314" s="62">
        <f t="shared" si="63"/>
        <v>92.033898305084747</v>
      </c>
      <c r="P314" s="94">
        <f t="shared" si="64"/>
        <v>28.334599999999998</v>
      </c>
      <c r="Q314" s="41">
        <f t="shared" si="65"/>
        <v>0</v>
      </c>
      <c r="R314" s="179">
        <f t="shared" si="66"/>
        <v>1.0768135000000001</v>
      </c>
      <c r="S314" s="177">
        <f t="shared" si="67"/>
        <v>23.561971556200003</v>
      </c>
      <c r="T314" s="192">
        <f t="shared" si="68"/>
        <v>23.56067938</v>
      </c>
      <c r="U314" s="188">
        <f t="shared" si="69"/>
        <v>30.511079797099999</v>
      </c>
      <c r="V314" s="177">
        <f t="shared" si="70"/>
        <v>30.511079797099999</v>
      </c>
      <c r="W314" s="41">
        <f t="shared" si="71"/>
        <v>0</v>
      </c>
    </row>
    <row r="315" spans="1:23">
      <c r="A315" s="35">
        <v>23</v>
      </c>
      <c r="B315" s="2" t="s">
        <v>177</v>
      </c>
      <c r="C315" s="7">
        <v>24.058700000000002</v>
      </c>
      <c r="D315" s="126">
        <v>55</v>
      </c>
      <c r="E315" s="126">
        <v>45</v>
      </c>
      <c r="F315" s="126">
        <v>5</v>
      </c>
      <c r="G315" s="38">
        <v>24.06</v>
      </c>
      <c r="H315" s="43">
        <v>0.29499999999999998</v>
      </c>
      <c r="I315" s="37">
        <v>0.02</v>
      </c>
      <c r="J315" s="38">
        <f t="shared" si="61"/>
        <v>31.157699999999998</v>
      </c>
      <c r="K315" s="38">
        <f t="shared" si="62"/>
        <v>30.534545999999999</v>
      </c>
      <c r="L315" s="88">
        <f>$G$27/G315*(D315)</f>
        <v>55</v>
      </c>
      <c r="M315" s="89">
        <f>$H$27/H315*E315</f>
        <v>32.033898305084747</v>
      </c>
      <c r="N315" s="39">
        <f t="shared" si="72"/>
        <v>5</v>
      </c>
      <c r="O315" s="62">
        <f t="shared" si="63"/>
        <v>92.033898305084747</v>
      </c>
      <c r="P315" s="94">
        <f t="shared" si="64"/>
        <v>31.157699999999998</v>
      </c>
      <c r="Q315" s="41">
        <f t="shared" si="65"/>
        <v>0</v>
      </c>
      <c r="R315" s="179">
        <f t="shared" si="66"/>
        <v>1.0768135000000001</v>
      </c>
      <c r="S315" s="177">
        <f t="shared" si="67"/>
        <v>25.906732952450003</v>
      </c>
      <c r="T315" s="192">
        <f t="shared" si="68"/>
        <v>25.908132810000001</v>
      </c>
      <c r="U315" s="188">
        <f t="shared" si="69"/>
        <v>33.551031988950001</v>
      </c>
      <c r="V315" s="177">
        <f t="shared" si="70"/>
        <v>33.551031988950001</v>
      </c>
      <c r="W315" s="41">
        <f t="shared" si="71"/>
        <v>0</v>
      </c>
    </row>
    <row r="316" spans="1:23">
      <c r="A316" s="35">
        <v>24</v>
      </c>
      <c r="B316" s="2" t="s">
        <v>178</v>
      </c>
      <c r="C316" s="7">
        <v>27.087800000000001</v>
      </c>
      <c r="D316" s="126">
        <v>55</v>
      </c>
      <c r="E316" s="126">
        <v>45</v>
      </c>
      <c r="F316" s="126">
        <v>5</v>
      </c>
      <c r="G316" s="38">
        <v>27.09</v>
      </c>
      <c r="H316" s="43">
        <v>0.29499999999999998</v>
      </c>
      <c r="I316" s="37">
        <v>0.02</v>
      </c>
      <c r="J316" s="38">
        <f t="shared" si="61"/>
        <v>35.08155</v>
      </c>
      <c r="K316" s="38">
        <f t="shared" si="62"/>
        <v>34.379919000000001</v>
      </c>
      <c r="L316" s="88">
        <f>$G$28/G316*(D316)</f>
        <v>55</v>
      </c>
      <c r="M316" s="89">
        <f>$H$28/H316*E316</f>
        <v>32.033898305084747</v>
      </c>
      <c r="N316" s="39">
        <f t="shared" si="72"/>
        <v>5</v>
      </c>
      <c r="O316" s="62">
        <f t="shared" si="63"/>
        <v>92.033898305084747</v>
      </c>
      <c r="P316" s="94">
        <f t="shared" si="64"/>
        <v>35.08155</v>
      </c>
      <c r="Q316" s="41">
        <f t="shared" si="65"/>
        <v>0</v>
      </c>
      <c r="R316" s="179">
        <f t="shared" si="66"/>
        <v>1.0768135000000001</v>
      </c>
      <c r="S316" s="177">
        <f t="shared" si="67"/>
        <v>29.168508725300004</v>
      </c>
      <c r="T316" s="192">
        <f t="shared" si="68"/>
        <v>29.170877715000003</v>
      </c>
      <c r="U316" s="188">
        <f t="shared" si="69"/>
        <v>37.776286640925001</v>
      </c>
      <c r="V316" s="177">
        <f t="shared" si="70"/>
        <v>37.776286640925008</v>
      </c>
      <c r="W316" s="41">
        <f t="shared" si="71"/>
        <v>0</v>
      </c>
    </row>
    <row r="317" spans="1:23">
      <c r="A317" s="35">
        <v>25</v>
      </c>
      <c r="B317" s="2" t="s">
        <v>179</v>
      </c>
      <c r="C317" s="7">
        <v>21.368400000000001</v>
      </c>
      <c r="D317" s="126">
        <v>55</v>
      </c>
      <c r="E317" s="126">
        <v>45</v>
      </c>
      <c r="F317" s="126">
        <v>5</v>
      </c>
      <c r="G317" s="38">
        <v>21.37</v>
      </c>
      <c r="H317" s="43">
        <v>0.29499999999999998</v>
      </c>
      <c r="I317" s="37">
        <v>0.02</v>
      </c>
      <c r="J317" s="38">
        <f t="shared" si="61"/>
        <v>27.674150000000001</v>
      </c>
      <c r="K317" s="38">
        <f t="shared" si="62"/>
        <v>27.120667000000001</v>
      </c>
      <c r="L317" s="88">
        <f>$G$29/G317*(D317)</f>
        <v>55</v>
      </c>
      <c r="M317" s="89">
        <f>$H$29/H317*E317</f>
        <v>32.033898305084747</v>
      </c>
      <c r="N317" s="39">
        <f t="shared" si="72"/>
        <v>5</v>
      </c>
      <c r="O317" s="62">
        <f t="shared" si="63"/>
        <v>92.033898305084747</v>
      </c>
      <c r="P317" s="94">
        <f t="shared" si="64"/>
        <v>27.674150000000001</v>
      </c>
      <c r="Q317" s="41">
        <f t="shared" si="65"/>
        <v>0</v>
      </c>
      <c r="R317" s="179">
        <f t="shared" si="66"/>
        <v>1.0768135000000001</v>
      </c>
      <c r="S317" s="177">
        <f t="shared" si="67"/>
        <v>23.009781593400003</v>
      </c>
      <c r="T317" s="192">
        <f t="shared" si="68"/>
        <v>23.011504495000004</v>
      </c>
      <c r="U317" s="188">
        <f t="shared" si="69"/>
        <v>29.799898321025005</v>
      </c>
      <c r="V317" s="177">
        <f t="shared" si="70"/>
        <v>29.799898321025005</v>
      </c>
      <c r="W317" s="41">
        <f t="shared" si="71"/>
        <v>0</v>
      </c>
    </row>
    <row r="318" spans="1:23">
      <c r="A318" s="35">
        <v>26</v>
      </c>
      <c r="B318" s="2" t="s">
        <v>180</v>
      </c>
      <c r="C318" s="7">
        <v>23.494800000000001</v>
      </c>
      <c r="D318" s="126">
        <v>55</v>
      </c>
      <c r="E318" s="126">
        <v>45</v>
      </c>
      <c r="F318" s="126">
        <v>5</v>
      </c>
      <c r="G318" s="38">
        <v>23.49</v>
      </c>
      <c r="H318" s="43">
        <v>0.29499999999999998</v>
      </c>
      <c r="I318" s="37">
        <v>0.02</v>
      </c>
      <c r="J318" s="38">
        <f t="shared" si="61"/>
        <v>30.419549999999997</v>
      </c>
      <c r="K318" s="38">
        <f t="shared" si="62"/>
        <v>29.811158999999996</v>
      </c>
      <c r="L318" s="88">
        <f>$G$30/G318*(D318)</f>
        <v>55</v>
      </c>
      <c r="M318" s="89">
        <f>$H$30/H318*E318</f>
        <v>32.033898305084747</v>
      </c>
      <c r="N318" s="39">
        <f t="shared" si="72"/>
        <v>5</v>
      </c>
      <c r="O318" s="62">
        <f t="shared" si="63"/>
        <v>92.033898305084747</v>
      </c>
      <c r="P318" s="94">
        <f t="shared" si="64"/>
        <v>30.419549999999997</v>
      </c>
      <c r="Q318" s="41">
        <f t="shared" si="65"/>
        <v>0</v>
      </c>
      <c r="R318" s="179">
        <f t="shared" si="66"/>
        <v>1.0768135000000001</v>
      </c>
      <c r="S318" s="177">
        <f t="shared" si="67"/>
        <v>25.299517819800002</v>
      </c>
      <c r="T318" s="192">
        <f t="shared" si="68"/>
        <v>25.294349114999999</v>
      </c>
      <c r="U318" s="188">
        <f t="shared" si="69"/>
        <v>32.756182103924999</v>
      </c>
      <c r="V318" s="177">
        <f t="shared" si="70"/>
        <v>32.756182103924999</v>
      </c>
      <c r="W318" s="41">
        <f t="shared" si="71"/>
        <v>0</v>
      </c>
    </row>
    <row r="319" spans="1:23" ht="15.75" thickBot="1">
      <c r="A319" s="44">
        <v>27</v>
      </c>
      <c r="B319" s="10" t="s">
        <v>181</v>
      </c>
      <c r="C319" s="11">
        <v>25.227399999999999</v>
      </c>
      <c r="D319" s="127">
        <v>55</v>
      </c>
      <c r="E319" s="127">
        <v>45</v>
      </c>
      <c r="F319" s="126">
        <v>5</v>
      </c>
      <c r="G319" s="165">
        <v>25.23</v>
      </c>
      <c r="H319" s="46">
        <v>0.29499999999999998</v>
      </c>
      <c r="I319" s="37">
        <v>0.02</v>
      </c>
      <c r="J319" s="38">
        <f t="shared" si="61"/>
        <v>32.672849999999997</v>
      </c>
      <c r="K319" s="38">
        <f t="shared" si="62"/>
        <v>32.019392999999994</v>
      </c>
      <c r="L319" s="90">
        <f>$G$31/G319*(D319)</f>
        <v>55</v>
      </c>
      <c r="M319" s="89">
        <f>$H$31/H319*E319</f>
        <v>32.033898305084747</v>
      </c>
      <c r="N319" s="39">
        <f t="shared" si="72"/>
        <v>5</v>
      </c>
      <c r="O319" s="62">
        <f t="shared" si="63"/>
        <v>92.033898305084747</v>
      </c>
      <c r="P319" s="95">
        <f t="shared" si="64"/>
        <v>32.672849999999997</v>
      </c>
      <c r="Q319" s="41">
        <f t="shared" si="65"/>
        <v>0</v>
      </c>
      <c r="R319" s="179">
        <f t="shared" si="66"/>
        <v>1.0768135000000001</v>
      </c>
      <c r="S319" s="177">
        <f t="shared" si="67"/>
        <v>27.1652048899</v>
      </c>
      <c r="T319" s="192">
        <f t="shared" si="68"/>
        <v>27.168004605000004</v>
      </c>
      <c r="U319" s="188">
        <f t="shared" si="69"/>
        <v>35.182565963475</v>
      </c>
      <c r="V319" s="177">
        <f t="shared" si="70"/>
        <v>35.182565963475007</v>
      </c>
      <c r="W319" s="41">
        <f t="shared" si="71"/>
        <v>0</v>
      </c>
    </row>
    <row r="320" spans="1:23" ht="16.5" thickBot="1">
      <c r="A320" s="265" t="s">
        <v>77</v>
      </c>
      <c r="B320" s="266"/>
      <c r="C320" s="266"/>
      <c r="D320" s="266"/>
      <c r="E320" s="266"/>
      <c r="F320" s="266"/>
      <c r="G320" s="266"/>
      <c r="H320" s="266"/>
      <c r="I320" s="266"/>
      <c r="J320" s="266"/>
      <c r="K320" s="266"/>
      <c r="L320" s="266"/>
      <c r="M320" s="266"/>
      <c r="N320" s="121"/>
      <c r="O320" s="64">
        <f>SUM(O293:O319)</f>
        <v>2526.0687548524588</v>
      </c>
      <c r="P320" s="55"/>
    </row>
    <row r="321" spans="1:23" s="208" customFormat="1" ht="15.75" thickBot="1">
      <c r="A321" s="193">
        <v>28</v>
      </c>
      <c r="B321" s="194" t="s">
        <v>243</v>
      </c>
      <c r="C321" s="195">
        <v>33.533000000000001</v>
      </c>
      <c r="D321" s="196">
        <v>55</v>
      </c>
      <c r="E321" s="196">
        <v>45</v>
      </c>
      <c r="F321" s="196">
        <v>5</v>
      </c>
      <c r="G321" s="197">
        <v>33.53</v>
      </c>
      <c r="H321" s="198">
        <v>0.29499999999999998</v>
      </c>
      <c r="I321" s="198">
        <v>0.02</v>
      </c>
      <c r="J321" s="199">
        <f t="shared" si="61"/>
        <v>43.421350000000004</v>
      </c>
      <c r="K321" s="199">
        <f t="shared" si="62"/>
        <v>42.552923000000007</v>
      </c>
      <c r="L321" s="200">
        <v>55</v>
      </c>
      <c r="M321" s="201">
        <v>32.03</v>
      </c>
      <c r="N321" s="201">
        <v>5</v>
      </c>
      <c r="O321" s="202">
        <f t="shared" si="63"/>
        <v>92.03</v>
      </c>
      <c r="P321" s="203">
        <f t="shared" si="64"/>
        <v>43.421350000000004</v>
      </c>
      <c r="Q321" s="204">
        <f t="shared" si="65"/>
        <v>0</v>
      </c>
      <c r="R321" s="205">
        <f t="shared" si="66"/>
        <v>1.0768135000000001</v>
      </c>
      <c r="S321" s="206">
        <f t="shared" si="67"/>
        <v>36.108787095500006</v>
      </c>
      <c r="T321" s="207">
        <f t="shared" si="68"/>
        <v>36.105556655000001</v>
      </c>
      <c r="U321" s="206">
        <f>J321*R321</f>
        <v>46.756695868225009</v>
      </c>
      <c r="V321" s="206">
        <f t="shared" si="70"/>
        <v>46.756695868225002</v>
      </c>
      <c r="W321" s="204">
        <f t="shared" si="71"/>
        <v>0</v>
      </c>
    </row>
    <row r="322" spans="1:23" s="208" customFormat="1" ht="15.75" hidden="1" thickBot="1">
      <c r="C322" s="209"/>
      <c r="D322" s="210"/>
      <c r="E322" s="210"/>
      <c r="F322" s="210"/>
      <c r="G322" s="211"/>
      <c r="H322" s="212"/>
      <c r="I322" s="212"/>
      <c r="J322" s="209"/>
      <c r="K322" s="209"/>
      <c r="L322" s="213"/>
      <c r="M322" s="213"/>
      <c r="N322" s="213"/>
      <c r="O322" s="214"/>
      <c r="P322" s="211"/>
      <c r="R322" s="215"/>
      <c r="S322" s="204"/>
      <c r="T322" s="216"/>
      <c r="U322" s="204"/>
    </row>
    <row r="323" spans="1:23" s="208" customFormat="1" ht="15.75" hidden="1">
      <c r="A323" s="217" t="s">
        <v>31</v>
      </c>
      <c r="B323" s="218" t="s">
        <v>11</v>
      </c>
      <c r="C323" s="219"/>
      <c r="D323" s="220"/>
      <c r="E323" s="220"/>
      <c r="F323" s="220"/>
      <c r="G323" s="221"/>
      <c r="H323" s="222"/>
      <c r="I323" s="222"/>
      <c r="J323" s="221"/>
      <c r="K323" s="221"/>
      <c r="L323" s="223"/>
      <c r="M323" s="224"/>
      <c r="N323" s="224"/>
      <c r="O323" s="225"/>
      <c r="P323" s="226"/>
      <c r="R323" s="215"/>
      <c r="S323" s="204"/>
      <c r="T323" s="216"/>
      <c r="U323" s="204"/>
    </row>
    <row r="324" spans="1:23" s="208" customFormat="1" ht="78.75" hidden="1">
      <c r="A324" s="227" t="s">
        <v>34</v>
      </c>
      <c r="B324" s="228" t="s">
        <v>35</v>
      </c>
      <c r="C324" s="229" t="s">
        <v>36</v>
      </c>
      <c r="D324" s="230" t="s">
        <v>37</v>
      </c>
      <c r="E324" s="230" t="s">
        <v>38</v>
      </c>
      <c r="F324" s="230" t="s">
        <v>39</v>
      </c>
      <c r="G324" s="229" t="s">
        <v>40</v>
      </c>
      <c r="H324" s="231" t="s">
        <v>41</v>
      </c>
      <c r="I324" s="231" t="s">
        <v>42</v>
      </c>
      <c r="J324" s="229" t="s">
        <v>43</v>
      </c>
      <c r="K324" s="229" t="s">
        <v>44</v>
      </c>
      <c r="L324" s="232" t="s">
        <v>45</v>
      </c>
      <c r="M324" s="232" t="s">
        <v>46</v>
      </c>
      <c r="N324" s="232" t="s">
        <v>47</v>
      </c>
      <c r="O324" s="233" t="s">
        <v>48</v>
      </c>
      <c r="P324" s="234" t="s">
        <v>49</v>
      </c>
      <c r="R324" s="215"/>
      <c r="S324" s="204"/>
      <c r="T324" s="216"/>
      <c r="U324" s="204"/>
    </row>
    <row r="325" spans="1:23" s="208" customFormat="1" hidden="1">
      <c r="A325" s="235">
        <v>1</v>
      </c>
      <c r="B325" s="236" t="s">
        <v>50</v>
      </c>
      <c r="C325" s="237">
        <v>29.0853</v>
      </c>
      <c r="D325" s="238">
        <v>55</v>
      </c>
      <c r="E325" s="238">
        <v>45</v>
      </c>
      <c r="F325" s="238">
        <v>5</v>
      </c>
      <c r="G325" s="239">
        <v>34.090000000000003</v>
      </c>
      <c r="H325" s="240">
        <v>0.3</v>
      </c>
      <c r="I325" s="240">
        <v>0</v>
      </c>
      <c r="J325" s="239">
        <f t="shared" ref="J325:J351" si="73">G325+(G325*H325)</f>
        <v>44.317000000000007</v>
      </c>
      <c r="K325" s="239">
        <f t="shared" ref="K325:K351" si="74">J325-(J325*I325)</f>
        <v>44.317000000000007</v>
      </c>
      <c r="L325" s="241">
        <f>$G$5/G325*(D325)</f>
        <v>46.933118216485767</v>
      </c>
      <c r="M325" s="242">
        <f>$H$5/H325*E325</f>
        <v>31.499999999999996</v>
      </c>
      <c r="N325" s="242">
        <f>I325/$I$293*(F325)</f>
        <v>0</v>
      </c>
      <c r="O325" s="243">
        <f t="shared" ref="O325:O351" si="75">L325+M325+N325</f>
        <v>78.433118216485767</v>
      </c>
      <c r="P325" s="244">
        <f t="shared" ref="P325:P351" si="76">G325+(G325*H325)</f>
        <v>44.317000000000007</v>
      </c>
      <c r="Q325" s="204">
        <f t="shared" ref="Q325:Q351" si="77">J325-P325</f>
        <v>0</v>
      </c>
      <c r="R325" s="215"/>
      <c r="S325" s="204"/>
      <c r="T325" s="216"/>
      <c r="U325" s="204"/>
    </row>
    <row r="326" spans="1:23" s="208" customFormat="1" hidden="1">
      <c r="A326" s="235">
        <v>2</v>
      </c>
      <c r="B326" s="236" t="s">
        <v>51</v>
      </c>
      <c r="C326" s="237">
        <v>36.869900000000001</v>
      </c>
      <c r="D326" s="238">
        <v>55</v>
      </c>
      <c r="E326" s="238">
        <v>45</v>
      </c>
      <c r="F326" s="238">
        <v>5</v>
      </c>
      <c r="G326" s="239">
        <v>41.87</v>
      </c>
      <c r="H326" s="240">
        <v>0.3</v>
      </c>
      <c r="I326" s="240">
        <v>0</v>
      </c>
      <c r="J326" s="239">
        <f t="shared" si="73"/>
        <v>54.430999999999997</v>
      </c>
      <c r="K326" s="239">
        <f t="shared" si="74"/>
        <v>54.430999999999997</v>
      </c>
      <c r="L326" s="241">
        <f>$G$6/G326*(D326)</f>
        <v>48.432051588249344</v>
      </c>
      <c r="M326" s="242">
        <f>$H$6/H326*E326</f>
        <v>31.499999999999996</v>
      </c>
      <c r="N326" s="242">
        <f t="shared" ref="N326:N351" si="78">I326/$I$293*(F326)</f>
        <v>0</v>
      </c>
      <c r="O326" s="243">
        <f t="shared" si="75"/>
        <v>79.932051588249337</v>
      </c>
      <c r="P326" s="244">
        <f t="shared" si="76"/>
        <v>54.430999999999997</v>
      </c>
      <c r="Q326" s="204">
        <f t="shared" si="77"/>
        <v>0</v>
      </c>
      <c r="R326" s="215"/>
      <c r="S326" s="204"/>
      <c r="T326" s="216"/>
      <c r="U326" s="204"/>
    </row>
    <row r="327" spans="1:23" s="208" customFormat="1" hidden="1">
      <c r="A327" s="235">
        <v>3</v>
      </c>
      <c r="B327" s="236" t="s">
        <v>52</v>
      </c>
      <c r="C327" s="237">
        <v>17.821000000000002</v>
      </c>
      <c r="D327" s="238">
        <v>55</v>
      </c>
      <c r="E327" s="238">
        <v>45</v>
      </c>
      <c r="F327" s="238">
        <v>5</v>
      </c>
      <c r="G327" s="239">
        <v>22.82</v>
      </c>
      <c r="H327" s="240">
        <v>0.3</v>
      </c>
      <c r="I327" s="240">
        <v>0</v>
      </c>
      <c r="J327" s="239">
        <f t="shared" si="73"/>
        <v>29.666</v>
      </c>
      <c r="K327" s="239">
        <f t="shared" si="74"/>
        <v>29.666</v>
      </c>
      <c r="L327" s="241">
        <f>$G$39/G327*(D327)</f>
        <v>42.951577563540759</v>
      </c>
      <c r="M327" s="242">
        <f>$H$359/H327*E327</f>
        <v>45</v>
      </c>
      <c r="N327" s="242">
        <f t="shared" si="78"/>
        <v>0</v>
      </c>
      <c r="O327" s="243">
        <f t="shared" si="75"/>
        <v>87.951577563540752</v>
      </c>
      <c r="P327" s="244">
        <f t="shared" si="76"/>
        <v>29.666</v>
      </c>
      <c r="Q327" s="204">
        <f t="shared" si="77"/>
        <v>0</v>
      </c>
      <c r="R327" s="215"/>
      <c r="S327" s="204"/>
      <c r="T327" s="216"/>
      <c r="U327" s="204"/>
    </row>
    <row r="328" spans="1:23" s="208" customFormat="1" hidden="1">
      <c r="A328" s="235">
        <v>4</v>
      </c>
      <c r="B328" s="236" t="s">
        <v>53</v>
      </c>
      <c r="C328" s="237">
        <v>18.558900000000001</v>
      </c>
      <c r="D328" s="238">
        <v>55</v>
      </c>
      <c r="E328" s="238">
        <v>45</v>
      </c>
      <c r="F328" s="238">
        <v>5</v>
      </c>
      <c r="G328" s="239">
        <v>23.56</v>
      </c>
      <c r="H328" s="240">
        <v>0.3</v>
      </c>
      <c r="I328" s="240">
        <v>0</v>
      </c>
      <c r="J328" s="239">
        <f t="shared" si="73"/>
        <v>30.628</v>
      </c>
      <c r="K328" s="239">
        <f t="shared" si="74"/>
        <v>30.628</v>
      </c>
      <c r="L328" s="241">
        <f>$G$40/G328*(D328)</f>
        <v>43.325106112054335</v>
      </c>
      <c r="M328" s="242">
        <f>$H$360/H328*E328</f>
        <v>45</v>
      </c>
      <c r="N328" s="242">
        <f t="shared" si="78"/>
        <v>0</v>
      </c>
      <c r="O328" s="243">
        <f t="shared" si="75"/>
        <v>88.325106112054328</v>
      </c>
      <c r="P328" s="244">
        <f t="shared" si="76"/>
        <v>30.628</v>
      </c>
      <c r="Q328" s="204">
        <f t="shared" si="77"/>
        <v>0</v>
      </c>
      <c r="R328" s="215"/>
      <c r="S328" s="204"/>
      <c r="T328" s="216"/>
      <c r="U328" s="204"/>
    </row>
    <row r="329" spans="1:23" s="208" customFormat="1" hidden="1">
      <c r="A329" s="235">
        <v>5</v>
      </c>
      <c r="B329" s="236" t="s">
        <v>54</v>
      </c>
      <c r="C329" s="237">
        <v>20.4057</v>
      </c>
      <c r="D329" s="238">
        <v>55</v>
      </c>
      <c r="E329" s="238">
        <v>45</v>
      </c>
      <c r="F329" s="238">
        <v>5</v>
      </c>
      <c r="G329" s="239">
        <v>25.41</v>
      </c>
      <c r="H329" s="240">
        <v>0.3</v>
      </c>
      <c r="I329" s="240">
        <v>0</v>
      </c>
      <c r="J329" s="239">
        <f t="shared" si="73"/>
        <v>33.033000000000001</v>
      </c>
      <c r="K329" s="239">
        <f t="shared" si="74"/>
        <v>33.033000000000001</v>
      </c>
      <c r="L329" s="241">
        <f>$G$41/G329*(D329)</f>
        <v>44.177489177489178</v>
      </c>
      <c r="M329" s="242">
        <f>$H$9/H329*E329</f>
        <v>31.499999999999996</v>
      </c>
      <c r="N329" s="242">
        <f t="shared" si="78"/>
        <v>0</v>
      </c>
      <c r="O329" s="243">
        <f t="shared" si="75"/>
        <v>75.677489177489178</v>
      </c>
      <c r="P329" s="244">
        <f t="shared" si="76"/>
        <v>33.033000000000001</v>
      </c>
      <c r="Q329" s="204">
        <f t="shared" si="77"/>
        <v>0</v>
      </c>
      <c r="R329" s="215"/>
      <c r="S329" s="204"/>
      <c r="T329" s="216"/>
      <c r="U329" s="204"/>
    </row>
    <row r="330" spans="1:23" s="208" customFormat="1" hidden="1">
      <c r="A330" s="235">
        <v>6</v>
      </c>
      <c r="B330" s="236" t="s">
        <v>55</v>
      </c>
      <c r="C330" s="237">
        <v>23.934899999999999</v>
      </c>
      <c r="D330" s="238">
        <v>55</v>
      </c>
      <c r="E330" s="238">
        <v>45</v>
      </c>
      <c r="F330" s="238">
        <v>5</v>
      </c>
      <c r="G330" s="239">
        <v>28.93</v>
      </c>
      <c r="H330" s="240">
        <v>0.3</v>
      </c>
      <c r="I330" s="240">
        <v>0</v>
      </c>
      <c r="J330" s="239">
        <f t="shared" si="73"/>
        <v>37.609000000000002</v>
      </c>
      <c r="K330" s="239">
        <f t="shared" si="74"/>
        <v>37.609000000000002</v>
      </c>
      <c r="L330" s="241">
        <f>$G$42/G330*(D330)</f>
        <v>45.49429657794677</v>
      </c>
      <c r="M330" s="242">
        <f>$H$10/H330*E330</f>
        <v>31.499999999999996</v>
      </c>
      <c r="N330" s="242">
        <f t="shared" si="78"/>
        <v>0</v>
      </c>
      <c r="O330" s="243">
        <f t="shared" si="75"/>
        <v>76.99429657794677</v>
      </c>
      <c r="P330" s="244">
        <f t="shared" si="76"/>
        <v>37.609000000000002</v>
      </c>
      <c r="Q330" s="204">
        <f t="shared" si="77"/>
        <v>0</v>
      </c>
      <c r="R330" s="215"/>
      <c r="S330" s="204"/>
      <c r="T330" s="216"/>
      <c r="U330" s="204"/>
    </row>
    <row r="331" spans="1:23" s="208" customFormat="1" hidden="1">
      <c r="A331" s="235">
        <v>7</v>
      </c>
      <c r="B331" s="236" t="s">
        <v>56</v>
      </c>
      <c r="C331" s="237">
        <v>29.0853</v>
      </c>
      <c r="D331" s="238">
        <v>55</v>
      </c>
      <c r="E331" s="238">
        <v>45</v>
      </c>
      <c r="F331" s="238">
        <v>5</v>
      </c>
      <c r="G331" s="239">
        <v>34.090000000000003</v>
      </c>
      <c r="H331" s="240">
        <v>0.3</v>
      </c>
      <c r="I331" s="240">
        <v>0</v>
      </c>
      <c r="J331" s="239">
        <f t="shared" si="73"/>
        <v>44.317000000000007</v>
      </c>
      <c r="K331" s="239">
        <f t="shared" si="74"/>
        <v>44.317000000000007</v>
      </c>
      <c r="L331" s="241">
        <f>$G$11/G331*(D331)</f>
        <v>46.933118216485767</v>
      </c>
      <c r="M331" s="242">
        <f>$H$11/H331*E331</f>
        <v>31.499999999999996</v>
      </c>
      <c r="N331" s="242">
        <f t="shared" si="78"/>
        <v>0</v>
      </c>
      <c r="O331" s="243">
        <f t="shared" si="75"/>
        <v>78.433118216485767</v>
      </c>
      <c r="P331" s="244">
        <f t="shared" si="76"/>
        <v>44.317000000000007</v>
      </c>
      <c r="Q331" s="204">
        <f t="shared" si="77"/>
        <v>0</v>
      </c>
      <c r="R331" s="215"/>
      <c r="S331" s="204"/>
      <c r="T331" s="216"/>
      <c r="U331" s="204"/>
    </row>
    <row r="332" spans="1:23" s="208" customFormat="1" hidden="1">
      <c r="A332" s="235">
        <v>8</v>
      </c>
      <c r="B332" s="236" t="s">
        <v>57</v>
      </c>
      <c r="C332" s="237">
        <v>30.498100000000001</v>
      </c>
      <c r="D332" s="238">
        <v>55</v>
      </c>
      <c r="E332" s="238">
        <v>45</v>
      </c>
      <c r="F332" s="238">
        <v>5</v>
      </c>
      <c r="G332" s="239">
        <v>35.5</v>
      </c>
      <c r="H332" s="240">
        <v>0.3</v>
      </c>
      <c r="I332" s="240">
        <v>0</v>
      </c>
      <c r="J332" s="239">
        <f t="shared" si="73"/>
        <v>46.15</v>
      </c>
      <c r="K332" s="239">
        <f t="shared" si="74"/>
        <v>46.15</v>
      </c>
      <c r="L332" s="241">
        <f>$G$44/G332*(D332)</f>
        <v>47.250577464788734</v>
      </c>
      <c r="M332" s="242">
        <f>$H$12/H332*E332</f>
        <v>31.499999999999996</v>
      </c>
      <c r="N332" s="242">
        <f t="shared" si="78"/>
        <v>0</v>
      </c>
      <c r="O332" s="243">
        <f t="shared" si="75"/>
        <v>78.750577464788734</v>
      </c>
      <c r="P332" s="244">
        <f t="shared" si="76"/>
        <v>46.15</v>
      </c>
      <c r="Q332" s="204">
        <f t="shared" si="77"/>
        <v>0</v>
      </c>
      <c r="R332" s="215"/>
      <c r="S332" s="204"/>
      <c r="T332" s="216"/>
      <c r="U332" s="204"/>
    </row>
    <row r="333" spans="1:23" s="208" customFormat="1" hidden="1">
      <c r="A333" s="235">
        <v>9</v>
      </c>
      <c r="B333" s="236" t="s">
        <v>58</v>
      </c>
      <c r="C333" s="237">
        <v>33.809100000000001</v>
      </c>
      <c r="D333" s="238">
        <v>55</v>
      </c>
      <c r="E333" s="238">
        <v>45</v>
      </c>
      <c r="F333" s="238">
        <v>5</v>
      </c>
      <c r="G333" s="239">
        <v>38.81</v>
      </c>
      <c r="H333" s="240">
        <v>0.3</v>
      </c>
      <c r="I333" s="240">
        <v>0</v>
      </c>
      <c r="J333" s="239">
        <f t="shared" si="73"/>
        <v>50.453000000000003</v>
      </c>
      <c r="K333" s="239">
        <f t="shared" si="74"/>
        <v>50.453000000000003</v>
      </c>
      <c r="L333" s="241">
        <f>$G$45/G333*(D333)</f>
        <v>47.912921927338317</v>
      </c>
      <c r="M333" s="242">
        <f>$H$13/H333*E333</f>
        <v>31.499999999999996</v>
      </c>
      <c r="N333" s="242">
        <f t="shared" si="78"/>
        <v>0</v>
      </c>
      <c r="O333" s="243">
        <f t="shared" si="75"/>
        <v>79.412921927338317</v>
      </c>
      <c r="P333" s="244">
        <f t="shared" si="76"/>
        <v>50.453000000000003</v>
      </c>
      <c r="Q333" s="204">
        <f t="shared" si="77"/>
        <v>0</v>
      </c>
      <c r="R333" s="215"/>
      <c r="S333" s="204"/>
      <c r="T333" s="216"/>
      <c r="U333" s="204"/>
    </row>
    <row r="334" spans="1:23" s="208" customFormat="1" hidden="1">
      <c r="A334" s="235">
        <v>10</v>
      </c>
      <c r="B334" s="236" t="s">
        <v>59</v>
      </c>
      <c r="C334" s="237">
        <v>35.161900000000003</v>
      </c>
      <c r="D334" s="238">
        <v>55</v>
      </c>
      <c r="E334" s="238">
        <v>45</v>
      </c>
      <c r="F334" s="238">
        <v>5</v>
      </c>
      <c r="G334" s="239">
        <v>40.159999999999997</v>
      </c>
      <c r="H334" s="240">
        <v>0.3</v>
      </c>
      <c r="I334" s="240">
        <v>0</v>
      </c>
      <c r="J334" s="239">
        <f t="shared" si="73"/>
        <v>52.207999999999998</v>
      </c>
      <c r="K334" s="239">
        <f t="shared" si="74"/>
        <v>52.207999999999998</v>
      </c>
      <c r="L334" s="241">
        <f>$G$46/G334*(D334)</f>
        <v>48.154992529880488</v>
      </c>
      <c r="M334" s="242">
        <f>$H$14/H334*E334</f>
        <v>31.499999999999996</v>
      </c>
      <c r="N334" s="242">
        <f t="shared" si="78"/>
        <v>0</v>
      </c>
      <c r="O334" s="243">
        <f t="shared" si="75"/>
        <v>79.654992529880488</v>
      </c>
      <c r="P334" s="244">
        <f t="shared" si="76"/>
        <v>52.207999999999998</v>
      </c>
      <c r="Q334" s="204">
        <f t="shared" si="77"/>
        <v>0</v>
      </c>
      <c r="R334" s="215"/>
      <c r="S334" s="204"/>
      <c r="T334" s="216"/>
      <c r="U334" s="204"/>
    </row>
    <row r="335" spans="1:23" s="208" customFormat="1" hidden="1">
      <c r="A335" s="235">
        <v>11</v>
      </c>
      <c r="B335" s="236" t="s">
        <v>60</v>
      </c>
      <c r="C335" s="237">
        <v>39.588799999999999</v>
      </c>
      <c r="D335" s="238">
        <v>55</v>
      </c>
      <c r="E335" s="238">
        <v>45</v>
      </c>
      <c r="F335" s="238">
        <v>5</v>
      </c>
      <c r="G335" s="239">
        <v>44.59</v>
      </c>
      <c r="H335" s="240">
        <v>0.3</v>
      </c>
      <c r="I335" s="240">
        <v>0</v>
      </c>
      <c r="J335" s="239">
        <f t="shared" si="73"/>
        <v>57.967000000000006</v>
      </c>
      <c r="K335" s="239">
        <f t="shared" si="74"/>
        <v>57.967000000000006</v>
      </c>
      <c r="L335" s="241">
        <f>$G$15/G335*(D335)</f>
        <v>48.832697914330573</v>
      </c>
      <c r="M335" s="242">
        <f>$H$15/H335*E335</f>
        <v>31.499999999999996</v>
      </c>
      <c r="N335" s="242">
        <f t="shared" si="78"/>
        <v>0</v>
      </c>
      <c r="O335" s="243">
        <f t="shared" si="75"/>
        <v>80.332697914330566</v>
      </c>
      <c r="P335" s="244">
        <f t="shared" si="76"/>
        <v>57.967000000000006</v>
      </c>
      <c r="Q335" s="204">
        <f t="shared" si="77"/>
        <v>0</v>
      </c>
      <c r="R335" s="215"/>
      <c r="S335" s="204"/>
      <c r="T335" s="216"/>
      <c r="U335" s="204"/>
    </row>
    <row r="336" spans="1:23" s="208" customFormat="1" hidden="1">
      <c r="A336" s="235">
        <v>12</v>
      </c>
      <c r="B336" s="236" t="s">
        <v>61</v>
      </c>
      <c r="C336" s="237">
        <v>19.9009</v>
      </c>
      <c r="D336" s="238">
        <v>55</v>
      </c>
      <c r="E336" s="238">
        <v>45</v>
      </c>
      <c r="F336" s="238">
        <v>5</v>
      </c>
      <c r="G336" s="239">
        <v>24.9</v>
      </c>
      <c r="H336" s="240">
        <v>0.3</v>
      </c>
      <c r="I336" s="240">
        <v>0</v>
      </c>
      <c r="J336" s="239">
        <f t="shared" si="73"/>
        <v>32.369999999999997</v>
      </c>
      <c r="K336" s="239">
        <f t="shared" si="74"/>
        <v>32.369999999999997</v>
      </c>
      <c r="L336" s="241">
        <f>$G$16/G336*(D336)</f>
        <v>43.955823293172685</v>
      </c>
      <c r="M336" s="242">
        <f>$H$368/H336*E336</f>
        <v>45</v>
      </c>
      <c r="N336" s="242">
        <f t="shared" si="78"/>
        <v>0</v>
      </c>
      <c r="O336" s="243">
        <f t="shared" si="75"/>
        <v>88.955823293172685</v>
      </c>
      <c r="P336" s="244">
        <f t="shared" si="76"/>
        <v>32.369999999999997</v>
      </c>
      <c r="Q336" s="204">
        <f t="shared" si="77"/>
        <v>0</v>
      </c>
      <c r="R336" s="215"/>
      <c r="S336" s="204"/>
      <c r="T336" s="216"/>
      <c r="U336" s="204"/>
    </row>
    <row r="337" spans="1:21" s="208" customFormat="1" hidden="1">
      <c r="A337" s="235">
        <v>13</v>
      </c>
      <c r="B337" s="236" t="s">
        <v>62</v>
      </c>
      <c r="C337" s="237">
        <v>21.8812</v>
      </c>
      <c r="D337" s="238">
        <v>55</v>
      </c>
      <c r="E337" s="238">
        <v>45</v>
      </c>
      <c r="F337" s="238">
        <v>5</v>
      </c>
      <c r="G337" s="239">
        <v>26.88</v>
      </c>
      <c r="H337" s="240">
        <v>0.3</v>
      </c>
      <c r="I337" s="240">
        <v>0</v>
      </c>
      <c r="J337" s="239">
        <f t="shared" si="73"/>
        <v>34.944000000000003</v>
      </c>
      <c r="K337" s="239">
        <f t="shared" si="74"/>
        <v>34.944000000000003</v>
      </c>
      <c r="L337" s="241">
        <f>$G$17/G337*(D337)</f>
        <v>44.769345238095241</v>
      </c>
      <c r="M337" s="242">
        <f>$H$17/H337*E337</f>
        <v>31.499999999999996</v>
      </c>
      <c r="N337" s="242">
        <f t="shared" si="78"/>
        <v>0</v>
      </c>
      <c r="O337" s="243">
        <f t="shared" si="75"/>
        <v>76.269345238095241</v>
      </c>
      <c r="P337" s="244">
        <f t="shared" si="76"/>
        <v>34.944000000000003</v>
      </c>
      <c r="Q337" s="204">
        <f t="shared" si="77"/>
        <v>0</v>
      </c>
      <c r="R337" s="215"/>
      <c r="S337" s="204"/>
      <c r="T337" s="216"/>
      <c r="U337" s="204"/>
    </row>
    <row r="338" spans="1:21" s="208" customFormat="1" hidden="1">
      <c r="A338" s="235">
        <v>14</v>
      </c>
      <c r="B338" s="236" t="s">
        <v>63</v>
      </c>
      <c r="C338" s="237">
        <v>24.058700000000002</v>
      </c>
      <c r="D338" s="238">
        <v>55</v>
      </c>
      <c r="E338" s="238">
        <v>45</v>
      </c>
      <c r="F338" s="238">
        <v>5</v>
      </c>
      <c r="G338" s="239">
        <v>29.06</v>
      </c>
      <c r="H338" s="240">
        <v>0.3</v>
      </c>
      <c r="I338" s="240">
        <v>0</v>
      </c>
      <c r="J338" s="239">
        <f t="shared" si="73"/>
        <v>37.777999999999999</v>
      </c>
      <c r="K338" s="239">
        <f t="shared" si="74"/>
        <v>37.777999999999999</v>
      </c>
      <c r="L338" s="241">
        <f>$G$18/G338*(D338)</f>
        <v>45.536820371644872</v>
      </c>
      <c r="M338" s="242">
        <f>$H$18/H338*E338</f>
        <v>31.499999999999996</v>
      </c>
      <c r="N338" s="242">
        <f t="shared" si="78"/>
        <v>0</v>
      </c>
      <c r="O338" s="243">
        <f t="shared" si="75"/>
        <v>77.036820371644865</v>
      </c>
      <c r="P338" s="244">
        <f t="shared" si="76"/>
        <v>37.777999999999999</v>
      </c>
      <c r="Q338" s="204">
        <f t="shared" si="77"/>
        <v>0</v>
      </c>
      <c r="R338" s="215"/>
      <c r="S338" s="204"/>
      <c r="T338" s="216"/>
      <c r="U338" s="204"/>
    </row>
    <row r="339" spans="1:21" s="208" customFormat="1" hidden="1">
      <c r="A339" s="235">
        <v>15</v>
      </c>
      <c r="B339" s="236" t="s">
        <v>64</v>
      </c>
      <c r="C339" s="237">
        <v>24.636099999999999</v>
      </c>
      <c r="D339" s="238">
        <v>55</v>
      </c>
      <c r="E339" s="238">
        <v>45</v>
      </c>
      <c r="F339" s="238">
        <v>5</v>
      </c>
      <c r="G339" s="239">
        <v>29.64</v>
      </c>
      <c r="H339" s="240">
        <v>0.3</v>
      </c>
      <c r="I339" s="240">
        <v>0</v>
      </c>
      <c r="J339" s="239">
        <f t="shared" si="73"/>
        <v>38.531999999999996</v>
      </c>
      <c r="K339" s="239">
        <f t="shared" si="74"/>
        <v>38.531999999999996</v>
      </c>
      <c r="L339" s="241">
        <f>$G$51/G339*(D339)</f>
        <v>45.721997300944665</v>
      </c>
      <c r="M339" s="242">
        <f>$H$19/H339*E339</f>
        <v>31.499999999999996</v>
      </c>
      <c r="N339" s="242">
        <f t="shared" si="78"/>
        <v>0</v>
      </c>
      <c r="O339" s="243">
        <f t="shared" si="75"/>
        <v>77.221997300944665</v>
      </c>
      <c r="P339" s="244">
        <f t="shared" si="76"/>
        <v>38.531999999999996</v>
      </c>
      <c r="Q339" s="204">
        <f t="shared" si="77"/>
        <v>0</v>
      </c>
      <c r="R339" s="215"/>
      <c r="S339" s="204"/>
      <c r="T339" s="216"/>
      <c r="U339" s="204"/>
    </row>
    <row r="340" spans="1:21" s="208" customFormat="1" hidden="1">
      <c r="A340" s="235">
        <v>16</v>
      </c>
      <c r="B340" s="236" t="s">
        <v>65</v>
      </c>
      <c r="C340" s="237">
        <v>36.005800000000001</v>
      </c>
      <c r="D340" s="238">
        <v>55</v>
      </c>
      <c r="E340" s="238">
        <v>45</v>
      </c>
      <c r="F340" s="238">
        <v>5</v>
      </c>
      <c r="G340" s="239">
        <v>41.01</v>
      </c>
      <c r="H340" s="240">
        <v>0.3</v>
      </c>
      <c r="I340" s="240">
        <v>0</v>
      </c>
      <c r="J340" s="239">
        <f t="shared" si="73"/>
        <v>53.312999999999995</v>
      </c>
      <c r="K340" s="239">
        <f t="shared" si="74"/>
        <v>53.312999999999995</v>
      </c>
      <c r="L340" s="241">
        <f>$G$20/G340*(D340)</f>
        <v>48.294318458912464</v>
      </c>
      <c r="M340" s="242">
        <f>$H$20/H340*E340</f>
        <v>31.499999999999996</v>
      </c>
      <c r="N340" s="242">
        <f t="shared" si="78"/>
        <v>0</v>
      </c>
      <c r="O340" s="243">
        <f t="shared" si="75"/>
        <v>79.794318458912457</v>
      </c>
      <c r="P340" s="244">
        <f t="shared" si="76"/>
        <v>53.312999999999995</v>
      </c>
      <c r="Q340" s="204">
        <f t="shared" si="77"/>
        <v>0</v>
      </c>
      <c r="R340" s="215"/>
      <c r="S340" s="204"/>
      <c r="T340" s="216"/>
      <c r="U340" s="204"/>
    </row>
    <row r="341" spans="1:21" s="208" customFormat="1" hidden="1">
      <c r="A341" s="235">
        <v>17</v>
      </c>
      <c r="B341" s="236" t="s">
        <v>66</v>
      </c>
      <c r="C341" s="237">
        <v>31.2301</v>
      </c>
      <c r="D341" s="238">
        <v>55</v>
      </c>
      <c r="E341" s="238">
        <v>45</v>
      </c>
      <c r="F341" s="238">
        <v>5</v>
      </c>
      <c r="G341" s="239">
        <v>36.229999999999997</v>
      </c>
      <c r="H341" s="240">
        <v>0.3</v>
      </c>
      <c r="I341" s="240">
        <v>0</v>
      </c>
      <c r="J341" s="239">
        <f t="shared" si="73"/>
        <v>47.098999999999997</v>
      </c>
      <c r="K341" s="239">
        <f t="shared" si="74"/>
        <v>47.098999999999997</v>
      </c>
      <c r="L341" s="241">
        <f>$G$21/G341*(D341)</f>
        <v>47.409605299475579</v>
      </c>
      <c r="M341" s="242">
        <f>$H$21/H341*E341</f>
        <v>31.499999999999996</v>
      </c>
      <c r="N341" s="242">
        <f t="shared" si="78"/>
        <v>0</v>
      </c>
      <c r="O341" s="243">
        <f t="shared" si="75"/>
        <v>78.909605299475572</v>
      </c>
      <c r="P341" s="244">
        <f t="shared" si="76"/>
        <v>47.098999999999997</v>
      </c>
      <c r="Q341" s="204">
        <f t="shared" si="77"/>
        <v>0</v>
      </c>
      <c r="R341" s="215"/>
      <c r="S341" s="204"/>
      <c r="T341" s="216"/>
      <c r="U341" s="204"/>
    </row>
    <row r="342" spans="1:21" s="208" customFormat="1" hidden="1">
      <c r="A342" s="235">
        <v>18</v>
      </c>
      <c r="B342" s="236" t="s">
        <v>67</v>
      </c>
      <c r="C342" s="237">
        <v>32.747100000000003</v>
      </c>
      <c r="D342" s="238">
        <v>55</v>
      </c>
      <c r="E342" s="238">
        <v>45</v>
      </c>
      <c r="F342" s="238">
        <v>5</v>
      </c>
      <c r="G342" s="239">
        <v>37.75</v>
      </c>
      <c r="H342" s="240">
        <v>0.3</v>
      </c>
      <c r="I342" s="240">
        <v>0</v>
      </c>
      <c r="J342" s="239">
        <f t="shared" si="73"/>
        <v>49.075000000000003</v>
      </c>
      <c r="K342" s="239">
        <f t="shared" si="74"/>
        <v>49.075000000000003</v>
      </c>
      <c r="L342" s="241">
        <f>$G$22/G342*(D342)</f>
        <v>47.715231788079471</v>
      </c>
      <c r="M342" s="242">
        <f>$H$22/H342*E342</f>
        <v>31.499999999999996</v>
      </c>
      <c r="N342" s="242">
        <f t="shared" si="78"/>
        <v>0</v>
      </c>
      <c r="O342" s="243">
        <f t="shared" si="75"/>
        <v>79.215231788079464</v>
      </c>
      <c r="P342" s="244">
        <f t="shared" si="76"/>
        <v>49.075000000000003</v>
      </c>
      <c r="Q342" s="204">
        <f t="shared" si="77"/>
        <v>0</v>
      </c>
      <c r="R342" s="215"/>
      <c r="S342" s="204"/>
      <c r="T342" s="216"/>
      <c r="U342" s="204"/>
    </row>
    <row r="343" spans="1:21" s="208" customFormat="1" hidden="1">
      <c r="A343" s="235">
        <v>19</v>
      </c>
      <c r="B343" s="236" t="s">
        <v>68</v>
      </c>
      <c r="C343" s="237">
        <v>36.869900000000001</v>
      </c>
      <c r="D343" s="238">
        <v>55</v>
      </c>
      <c r="E343" s="238">
        <v>45</v>
      </c>
      <c r="F343" s="238">
        <v>5</v>
      </c>
      <c r="G343" s="239">
        <v>41.87</v>
      </c>
      <c r="H343" s="240">
        <v>0.3</v>
      </c>
      <c r="I343" s="240">
        <v>0</v>
      </c>
      <c r="J343" s="239">
        <f t="shared" si="73"/>
        <v>54.430999999999997</v>
      </c>
      <c r="K343" s="239">
        <f t="shared" si="74"/>
        <v>54.430999999999997</v>
      </c>
      <c r="L343" s="241">
        <f>$G$23/G343*(D343)</f>
        <v>48.432051588249344</v>
      </c>
      <c r="M343" s="242">
        <f>$H$23/H343*E343</f>
        <v>31.499999999999996</v>
      </c>
      <c r="N343" s="242">
        <f t="shared" si="78"/>
        <v>0</v>
      </c>
      <c r="O343" s="243">
        <f t="shared" si="75"/>
        <v>79.932051588249337</v>
      </c>
      <c r="P343" s="244">
        <f t="shared" si="76"/>
        <v>54.430999999999997</v>
      </c>
      <c r="Q343" s="204">
        <f t="shared" si="77"/>
        <v>0</v>
      </c>
      <c r="R343" s="215"/>
      <c r="S343" s="204"/>
      <c r="T343" s="216"/>
      <c r="U343" s="204"/>
    </row>
    <row r="344" spans="1:21" s="208" customFormat="1" hidden="1">
      <c r="A344" s="235">
        <v>20</v>
      </c>
      <c r="B344" s="236" t="s">
        <v>69</v>
      </c>
      <c r="C344" s="237">
        <v>41.511800000000001</v>
      </c>
      <c r="D344" s="238">
        <v>55</v>
      </c>
      <c r="E344" s="238">
        <v>45</v>
      </c>
      <c r="F344" s="238">
        <v>5</v>
      </c>
      <c r="G344" s="239">
        <v>46.51</v>
      </c>
      <c r="H344" s="240">
        <v>0.3</v>
      </c>
      <c r="I344" s="240">
        <v>0</v>
      </c>
      <c r="J344" s="239">
        <f t="shared" si="73"/>
        <v>60.462999999999994</v>
      </c>
      <c r="K344" s="239">
        <f t="shared" si="74"/>
        <v>60.462999999999994</v>
      </c>
      <c r="L344" s="241">
        <f>$G$24/G344*(D344)</f>
        <v>49.087293055256929</v>
      </c>
      <c r="M344" s="242">
        <f>$H$24/H344*E344</f>
        <v>31.499999999999996</v>
      </c>
      <c r="N344" s="242">
        <f t="shared" si="78"/>
        <v>0</v>
      </c>
      <c r="O344" s="243">
        <f t="shared" si="75"/>
        <v>80.587293055256922</v>
      </c>
      <c r="P344" s="244">
        <f t="shared" si="76"/>
        <v>60.462999999999994</v>
      </c>
      <c r="Q344" s="204">
        <f t="shared" si="77"/>
        <v>0</v>
      </c>
      <c r="R344" s="215"/>
      <c r="S344" s="204"/>
      <c r="T344" s="216"/>
      <c r="U344" s="204"/>
    </row>
    <row r="345" spans="1:21" s="208" customFormat="1" hidden="1">
      <c r="A345" s="235">
        <v>21</v>
      </c>
      <c r="B345" s="236" t="s">
        <v>70</v>
      </c>
      <c r="C345" s="237">
        <v>19.9009</v>
      </c>
      <c r="D345" s="238">
        <v>55</v>
      </c>
      <c r="E345" s="238">
        <v>45</v>
      </c>
      <c r="F345" s="238">
        <v>5</v>
      </c>
      <c r="G345" s="239">
        <v>24.9</v>
      </c>
      <c r="H345" s="240">
        <v>0.3</v>
      </c>
      <c r="I345" s="240">
        <v>0</v>
      </c>
      <c r="J345" s="239">
        <f t="shared" si="73"/>
        <v>32.369999999999997</v>
      </c>
      <c r="K345" s="239">
        <f t="shared" si="74"/>
        <v>32.369999999999997</v>
      </c>
      <c r="L345" s="241">
        <f>$G$25/G345*(D345)</f>
        <v>43.955823293172685</v>
      </c>
      <c r="M345" s="242">
        <f>$H$25/H345*E345</f>
        <v>31.499999999999996</v>
      </c>
      <c r="N345" s="242">
        <f t="shared" si="78"/>
        <v>0</v>
      </c>
      <c r="O345" s="243">
        <f t="shared" si="75"/>
        <v>75.455823293172685</v>
      </c>
      <c r="P345" s="244">
        <f t="shared" si="76"/>
        <v>32.369999999999997</v>
      </c>
      <c r="Q345" s="204">
        <f t="shared" si="77"/>
        <v>0</v>
      </c>
      <c r="R345" s="215"/>
      <c r="S345" s="204"/>
      <c r="T345" s="216"/>
      <c r="U345" s="204"/>
    </row>
    <row r="346" spans="1:21" s="208" customFormat="1" hidden="1">
      <c r="A346" s="235">
        <v>22</v>
      </c>
      <c r="B346" s="236" t="s">
        <v>71</v>
      </c>
      <c r="C346" s="237">
        <v>21.8812</v>
      </c>
      <c r="D346" s="238">
        <v>55</v>
      </c>
      <c r="E346" s="238">
        <v>45</v>
      </c>
      <c r="F346" s="238">
        <v>5</v>
      </c>
      <c r="G346" s="239">
        <v>26.88</v>
      </c>
      <c r="H346" s="240">
        <v>0.3</v>
      </c>
      <c r="I346" s="240">
        <v>0</v>
      </c>
      <c r="J346" s="239">
        <f t="shared" si="73"/>
        <v>34.944000000000003</v>
      </c>
      <c r="K346" s="239">
        <f t="shared" si="74"/>
        <v>34.944000000000003</v>
      </c>
      <c r="L346" s="241">
        <f>$G$26/G346*(D346)</f>
        <v>44.769345238095241</v>
      </c>
      <c r="M346" s="242">
        <f>$H$26/H346*E346</f>
        <v>31.499999999999996</v>
      </c>
      <c r="N346" s="242">
        <f t="shared" si="78"/>
        <v>0</v>
      </c>
      <c r="O346" s="243">
        <f t="shared" si="75"/>
        <v>76.269345238095241</v>
      </c>
      <c r="P346" s="244">
        <f t="shared" si="76"/>
        <v>34.944000000000003</v>
      </c>
      <c r="Q346" s="204">
        <f t="shared" si="77"/>
        <v>0</v>
      </c>
      <c r="R346" s="215"/>
      <c r="S346" s="204"/>
      <c r="T346" s="216"/>
      <c r="U346" s="204"/>
    </row>
    <row r="347" spans="1:21" s="208" customFormat="1" hidden="1">
      <c r="A347" s="235">
        <v>23</v>
      </c>
      <c r="B347" s="236" t="s">
        <v>72</v>
      </c>
      <c r="C347" s="237">
        <v>24.058700000000002</v>
      </c>
      <c r="D347" s="238">
        <v>55</v>
      </c>
      <c r="E347" s="238">
        <v>45</v>
      </c>
      <c r="F347" s="238">
        <v>5</v>
      </c>
      <c r="G347" s="239">
        <v>29.06</v>
      </c>
      <c r="H347" s="240">
        <v>0.3</v>
      </c>
      <c r="I347" s="240">
        <v>0</v>
      </c>
      <c r="J347" s="239">
        <f t="shared" si="73"/>
        <v>37.777999999999999</v>
      </c>
      <c r="K347" s="239">
        <f t="shared" si="74"/>
        <v>37.777999999999999</v>
      </c>
      <c r="L347" s="241">
        <f>$G$27/G347*(D347)</f>
        <v>45.536820371644872</v>
      </c>
      <c r="M347" s="242">
        <f>$H$27/H347*E347</f>
        <v>31.499999999999996</v>
      </c>
      <c r="N347" s="242">
        <f t="shared" si="78"/>
        <v>0</v>
      </c>
      <c r="O347" s="243">
        <f t="shared" si="75"/>
        <v>77.036820371644865</v>
      </c>
      <c r="P347" s="244">
        <f t="shared" si="76"/>
        <v>37.777999999999999</v>
      </c>
      <c r="Q347" s="204">
        <f t="shared" si="77"/>
        <v>0</v>
      </c>
      <c r="R347" s="215"/>
      <c r="S347" s="204"/>
      <c r="T347" s="216"/>
      <c r="U347" s="204"/>
    </row>
    <row r="348" spans="1:21" s="208" customFormat="1" hidden="1">
      <c r="A348" s="235">
        <v>24</v>
      </c>
      <c r="B348" s="236" t="s">
        <v>73</v>
      </c>
      <c r="C348" s="237">
        <v>27.087800000000001</v>
      </c>
      <c r="D348" s="238">
        <v>55</v>
      </c>
      <c r="E348" s="238">
        <v>45</v>
      </c>
      <c r="F348" s="238">
        <v>5</v>
      </c>
      <c r="G348" s="239">
        <v>32.090000000000003</v>
      </c>
      <c r="H348" s="240">
        <v>0.3</v>
      </c>
      <c r="I348" s="240">
        <v>0</v>
      </c>
      <c r="J348" s="239">
        <f t="shared" si="73"/>
        <v>41.717000000000006</v>
      </c>
      <c r="K348" s="239">
        <f t="shared" si="74"/>
        <v>41.717000000000006</v>
      </c>
      <c r="L348" s="241">
        <f>$G$28/G348*(D348)</f>
        <v>46.430352134621373</v>
      </c>
      <c r="M348" s="242">
        <f>$H$28/H348*E348</f>
        <v>31.499999999999996</v>
      </c>
      <c r="N348" s="242">
        <f t="shared" si="78"/>
        <v>0</v>
      </c>
      <c r="O348" s="243">
        <f t="shared" si="75"/>
        <v>77.930352134621373</v>
      </c>
      <c r="P348" s="244">
        <f t="shared" si="76"/>
        <v>41.717000000000006</v>
      </c>
      <c r="Q348" s="204">
        <f t="shared" si="77"/>
        <v>0</v>
      </c>
      <c r="R348" s="215"/>
      <c r="S348" s="204"/>
      <c r="T348" s="216"/>
      <c r="U348" s="204"/>
    </row>
    <row r="349" spans="1:21" s="208" customFormat="1" hidden="1">
      <c r="A349" s="235">
        <v>25</v>
      </c>
      <c r="B349" s="236" t="s">
        <v>74</v>
      </c>
      <c r="C349" s="237">
        <v>21.368400000000001</v>
      </c>
      <c r="D349" s="238">
        <v>55</v>
      </c>
      <c r="E349" s="238">
        <v>45</v>
      </c>
      <c r="F349" s="238">
        <v>5</v>
      </c>
      <c r="G349" s="239">
        <v>26.37</v>
      </c>
      <c r="H349" s="240">
        <v>0.3</v>
      </c>
      <c r="I349" s="240">
        <v>0</v>
      </c>
      <c r="J349" s="239">
        <f t="shared" si="73"/>
        <v>34.280999999999999</v>
      </c>
      <c r="K349" s="239">
        <f t="shared" si="74"/>
        <v>34.280999999999999</v>
      </c>
      <c r="L349" s="241">
        <f>$G$29/G349*(D349)</f>
        <v>44.571482745544181</v>
      </c>
      <c r="M349" s="242">
        <f>$H$29/H349*E349</f>
        <v>31.499999999999996</v>
      </c>
      <c r="N349" s="242">
        <f t="shared" si="78"/>
        <v>0</v>
      </c>
      <c r="O349" s="243">
        <f t="shared" si="75"/>
        <v>76.071482745544174</v>
      </c>
      <c r="P349" s="244">
        <f t="shared" si="76"/>
        <v>34.280999999999999</v>
      </c>
      <c r="Q349" s="204">
        <f t="shared" si="77"/>
        <v>0</v>
      </c>
      <c r="R349" s="215"/>
      <c r="S349" s="204"/>
      <c r="T349" s="216"/>
      <c r="U349" s="204"/>
    </row>
    <row r="350" spans="1:21" s="208" customFormat="1" hidden="1">
      <c r="A350" s="235">
        <v>26</v>
      </c>
      <c r="B350" s="236" t="s">
        <v>75</v>
      </c>
      <c r="C350" s="237">
        <v>23.494800000000001</v>
      </c>
      <c r="D350" s="238">
        <v>55</v>
      </c>
      <c r="E350" s="238">
        <v>45</v>
      </c>
      <c r="F350" s="238">
        <v>5</v>
      </c>
      <c r="G350" s="239">
        <v>28.49</v>
      </c>
      <c r="H350" s="240">
        <v>0.3</v>
      </c>
      <c r="I350" s="240">
        <v>0</v>
      </c>
      <c r="J350" s="239">
        <f t="shared" si="73"/>
        <v>37.036999999999999</v>
      </c>
      <c r="K350" s="239">
        <f t="shared" si="74"/>
        <v>37.036999999999999</v>
      </c>
      <c r="L350" s="241">
        <f>$G$30/G350*(D350)</f>
        <v>45.34749034749035</v>
      </c>
      <c r="M350" s="242">
        <f>$H$30/H350*E350</f>
        <v>31.499999999999996</v>
      </c>
      <c r="N350" s="242">
        <f t="shared" si="78"/>
        <v>0</v>
      </c>
      <c r="O350" s="243">
        <f t="shared" si="75"/>
        <v>76.84749034749035</v>
      </c>
      <c r="P350" s="244">
        <f t="shared" si="76"/>
        <v>37.036999999999999</v>
      </c>
      <c r="Q350" s="204">
        <f t="shared" si="77"/>
        <v>0</v>
      </c>
      <c r="R350" s="215"/>
      <c r="S350" s="204"/>
      <c r="T350" s="216"/>
      <c r="U350" s="204"/>
    </row>
    <row r="351" spans="1:21" s="208" customFormat="1" ht="15.75" hidden="1" thickBot="1">
      <c r="A351" s="245">
        <v>27</v>
      </c>
      <c r="B351" s="246" t="s">
        <v>76</v>
      </c>
      <c r="C351" s="247">
        <v>25.227399999999999</v>
      </c>
      <c r="D351" s="248">
        <v>55</v>
      </c>
      <c r="E351" s="248">
        <v>45</v>
      </c>
      <c r="F351" s="238">
        <v>5</v>
      </c>
      <c r="G351" s="249">
        <v>30.23</v>
      </c>
      <c r="H351" s="250">
        <v>0.3</v>
      </c>
      <c r="I351" s="240">
        <v>0</v>
      </c>
      <c r="J351" s="239">
        <f t="shared" si="73"/>
        <v>39.298999999999999</v>
      </c>
      <c r="K351" s="239">
        <f t="shared" si="74"/>
        <v>39.298999999999999</v>
      </c>
      <c r="L351" s="251">
        <f>$G$31/G351*(D351)</f>
        <v>45.903076414158122</v>
      </c>
      <c r="M351" s="242">
        <f>$H$31/H351*E351</f>
        <v>31.499999999999996</v>
      </c>
      <c r="N351" s="242">
        <f t="shared" si="78"/>
        <v>0</v>
      </c>
      <c r="O351" s="243">
        <f t="shared" si="75"/>
        <v>77.403076414158122</v>
      </c>
      <c r="P351" s="252">
        <f t="shared" si="76"/>
        <v>39.298999999999999</v>
      </c>
      <c r="Q351" s="204">
        <f t="shared" si="77"/>
        <v>0</v>
      </c>
      <c r="R351" s="215"/>
      <c r="S351" s="204"/>
      <c r="T351" s="216"/>
      <c r="U351" s="204"/>
    </row>
    <row r="352" spans="1:21" s="208" customFormat="1" ht="16.5" hidden="1" thickBot="1">
      <c r="A352" s="267" t="s">
        <v>77</v>
      </c>
      <c r="B352" s="268"/>
      <c r="C352" s="268"/>
      <c r="D352" s="268"/>
      <c r="E352" s="268"/>
      <c r="F352" s="268"/>
      <c r="G352" s="268"/>
      <c r="H352" s="268"/>
      <c r="I352" s="268"/>
      <c r="J352" s="268"/>
      <c r="K352" s="268"/>
      <c r="L352" s="268"/>
      <c r="M352" s="268"/>
      <c r="N352" s="253"/>
      <c r="O352" s="254">
        <f>SUM(O325:O351)</f>
        <v>2138.8348242271477</v>
      </c>
      <c r="P352" s="255"/>
      <c r="R352" s="215"/>
      <c r="S352" s="204"/>
      <c r="T352" s="216"/>
      <c r="U352" s="204"/>
    </row>
    <row r="353" spans="1:21" s="208" customFormat="1" hidden="1">
      <c r="C353" s="209"/>
      <c r="D353" s="210"/>
      <c r="E353" s="210"/>
      <c r="F353" s="210"/>
      <c r="G353" s="211"/>
      <c r="H353" s="212"/>
      <c r="I353" s="212"/>
      <c r="J353" s="209"/>
      <c r="K353" s="209"/>
      <c r="L353" s="213"/>
      <c r="M353" s="213"/>
      <c r="N353" s="213"/>
      <c r="O353" s="214"/>
      <c r="P353" s="211"/>
      <c r="R353" s="215"/>
      <c r="S353" s="204"/>
      <c r="T353" s="216"/>
      <c r="U353" s="204"/>
    </row>
    <row r="354" spans="1:21" s="208" customFormat="1" ht="15.75" hidden="1" thickBot="1">
      <c r="C354" s="209"/>
      <c r="D354" s="210"/>
      <c r="E354" s="210"/>
      <c r="F354" s="210"/>
      <c r="G354" s="211"/>
      <c r="H354" s="212"/>
      <c r="I354" s="212"/>
      <c r="J354" s="209"/>
      <c r="K354" s="209"/>
      <c r="L354" s="213"/>
      <c r="M354" s="213"/>
      <c r="N354" s="213"/>
      <c r="O354" s="214"/>
      <c r="P354" s="211"/>
      <c r="R354" s="215"/>
      <c r="S354" s="204"/>
      <c r="T354" s="216"/>
      <c r="U354" s="204"/>
    </row>
    <row r="355" spans="1:21" s="208" customFormat="1" ht="15.75" hidden="1">
      <c r="A355" s="217" t="s">
        <v>31</v>
      </c>
      <c r="B355" s="218" t="s">
        <v>80</v>
      </c>
      <c r="C355" s="219"/>
      <c r="D355" s="220"/>
      <c r="E355" s="220"/>
      <c r="F355" s="220"/>
      <c r="G355" s="256"/>
      <c r="H355" s="222"/>
      <c r="I355" s="222"/>
      <c r="J355" s="221"/>
      <c r="K355" s="221"/>
      <c r="L355" s="223"/>
      <c r="M355" s="224"/>
      <c r="N355" s="224"/>
      <c r="O355" s="225"/>
      <c r="P355" s="226"/>
      <c r="R355" s="215"/>
      <c r="S355" s="204"/>
      <c r="T355" s="216"/>
      <c r="U355" s="204"/>
    </row>
    <row r="356" spans="1:21" s="208" customFormat="1" ht="78.75" hidden="1">
      <c r="A356" s="227" t="s">
        <v>34</v>
      </c>
      <c r="B356" s="228" t="s">
        <v>35</v>
      </c>
      <c r="C356" s="229" t="s">
        <v>36</v>
      </c>
      <c r="D356" s="230" t="s">
        <v>37</v>
      </c>
      <c r="E356" s="230" t="s">
        <v>38</v>
      </c>
      <c r="F356" s="230" t="s">
        <v>39</v>
      </c>
      <c r="G356" s="229" t="s">
        <v>40</v>
      </c>
      <c r="H356" s="231" t="s">
        <v>41</v>
      </c>
      <c r="I356" s="231" t="s">
        <v>42</v>
      </c>
      <c r="J356" s="229" t="s">
        <v>43</v>
      </c>
      <c r="K356" s="229" t="s">
        <v>44</v>
      </c>
      <c r="L356" s="232" t="s">
        <v>45</v>
      </c>
      <c r="M356" s="232" t="s">
        <v>46</v>
      </c>
      <c r="N356" s="232" t="s">
        <v>47</v>
      </c>
      <c r="O356" s="233" t="s">
        <v>48</v>
      </c>
      <c r="P356" s="234" t="s">
        <v>49</v>
      </c>
      <c r="R356" s="215"/>
      <c r="S356" s="204"/>
      <c r="T356" s="216"/>
      <c r="U356" s="204"/>
    </row>
    <row r="357" spans="1:21" s="208" customFormat="1" hidden="1">
      <c r="A357" s="235">
        <v>1</v>
      </c>
      <c r="B357" s="236" t="s">
        <v>50</v>
      </c>
      <c r="C357" s="237">
        <v>29.0853</v>
      </c>
      <c r="D357" s="238">
        <v>55</v>
      </c>
      <c r="E357" s="238">
        <v>45</v>
      </c>
      <c r="F357" s="238">
        <v>5</v>
      </c>
      <c r="G357" s="239">
        <v>35</v>
      </c>
      <c r="H357" s="240">
        <v>0.3</v>
      </c>
      <c r="I357" s="240">
        <v>0.01</v>
      </c>
      <c r="J357" s="239">
        <f t="shared" ref="J357:J383" si="79">G357+(G357*H357)</f>
        <v>45.5</v>
      </c>
      <c r="K357" s="239">
        <f t="shared" ref="K357:K383" si="80">J357-(J357*I357)</f>
        <v>45.045000000000002</v>
      </c>
      <c r="L357" s="241">
        <f>$G$5/G357*(D357)</f>
        <v>45.712857142857146</v>
      </c>
      <c r="M357" s="242">
        <f>$H$5/H357*E357</f>
        <v>31.499999999999996</v>
      </c>
      <c r="N357" s="242">
        <f>I357/$I$293*(F357)</f>
        <v>2.5</v>
      </c>
      <c r="O357" s="243">
        <f t="shared" ref="O357:O383" si="81">L357+M357+N357</f>
        <v>79.712857142857146</v>
      </c>
      <c r="P357" s="244">
        <f t="shared" ref="P357:P383" si="82">G357+(G357*H357)</f>
        <v>45.5</v>
      </c>
      <c r="Q357" s="204">
        <f t="shared" ref="Q357:Q383" si="83">J357-P357</f>
        <v>0</v>
      </c>
      <c r="R357" s="215"/>
      <c r="S357" s="204"/>
      <c r="T357" s="216"/>
      <c r="U357" s="204"/>
    </row>
    <row r="358" spans="1:21" s="208" customFormat="1" hidden="1">
      <c r="A358" s="235">
        <v>2</v>
      </c>
      <c r="B358" s="236" t="s">
        <v>51</v>
      </c>
      <c r="C358" s="237">
        <v>36.869900000000001</v>
      </c>
      <c r="D358" s="238">
        <v>55</v>
      </c>
      <c r="E358" s="238">
        <v>45</v>
      </c>
      <c r="F358" s="238">
        <v>5</v>
      </c>
      <c r="G358" s="239">
        <v>40</v>
      </c>
      <c r="H358" s="240">
        <v>0.3</v>
      </c>
      <c r="I358" s="240">
        <v>0.01</v>
      </c>
      <c r="J358" s="239">
        <f t="shared" si="79"/>
        <v>52</v>
      </c>
      <c r="K358" s="239">
        <f t="shared" si="80"/>
        <v>51.48</v>
      </c>
      <c r="L358" s="241">
        <f>$G$6/G358*(D358)</f>
        <v>50.696249999999999</v>
      </c>
      <c r="M358" s="242">
        <f>$H$6/H358*E358</f>
        <v>31.499999999999996</v>
      </c>
      <c r="N358" s="242">
        <f t="shared" ref="N358:N383" si="84">I358/$I$293*(F358)</f>
        <v>2.5</v>
      </c>
      <c r="O358" s="243">
        <f t="shared" si="81"/>
        <v>84.696249999999992</v>
      </c>
      <c r="P358" s="244">
        <f t="shared" si="82"/>
        <v>52</v>
      </c>
      <c r="Q358" s="204">
        <f t="shared" si="83"/>
        <v>0</v>
      </c>
      <c r="R358" s="215"/>
      <c r="S358" s="204"/>
      <c r="T358" s="216"/>
      <c r="U358" s="204"/>
    </row>
    <row r="359" spans="1:21" s="208" customFormat="1" hidden="1">
      <c r="A359" s="235">
        <v>3</v>
      </c>
      <c r="B359" s="236" t="s">
        <v>52</v>
      </c>
      <c r="C359" s="237">
        <v>17.821000000000002</v>
      </c>
      <c r="D359" s="238">
        <v>55</v>
      </c>
      <c r="E359" s="238">
        <v>45</v>
      </c>
      <c r="F359" s="238">
        <v>5</v>
      </c>
      <c r="G359" s="239">
        <v>20</v>
      </c>
      <c r="H359" s="240">
        <v>0.3</v>
      </c>
      <c r="I359" s="240">
        <v>0.01</v>
      </c>
      <c r="J359" s="239">
        <f t="shared" si="79"/>
        <v>26</v>
      </c>
      <c r="K359" s="239">
        <f t="shared" si="80"/>
        <v>25.74</v>
      </c>
      <c r="L359" s="241">
        <f>$G$39/G359*(D359)</f>
        <v>49.007750000000009</v>
      </c>
      <c r="M359" s="242">
        <f>$H$359/H359*E359</f>
        <v>45</v>
      </c>
      <c r="N359" s="242">
        <f t="shared" si="84"/>
        <v>2.5</v>
      </c>
      <c r="O359" s="243">
        <f t="shared" si="81"/>
        <v>96.507750000000016</v>
      </c>
      <c r="P359" s="244">
        <f t="shared" si="82"/>
        <v>26</v>
      </c>
      <c r="Q359" s="204">
        <f t="shared" si="83"/>
        <v>0</v>
      </c>
      <c r="R359" s="215"/>
      <c r="S359" s="204"/>
      <c r="T359" s="216"/>
      <c r="U359" s="204"/>
    </row>
    <row r="360" spans="1:21" s="208" customFormat="1" hidden="1">
      <c r="A360" s="235">
        <v>4</v>
      </c>
      <c r="B360" s="236" t="s">
        <v>53</v>
      </c>
      <c r="C360" s="237">
        <v>18.558900000000001</v>
      </c>
      <c r="D360" s="238">
        <v>55</v>
      </c>
      <c r="E360" s="238">
        <v>45</v>
      </c>
      <c r="F360" s="238">
        <v>5</v>
      </c>
      <c r="G360" s="239">
        <v>20</v>
      </c>
      <c r="H360" s="240">
        <v>0.3</v>
      </c>
      <c r="I360" s="240">
        <v>0.01</v>
      </c>
      <c r="J360" s="239">
        <f t="shared" si="79"/>
        <v>26</v>
      </c>
      <c r="K360" s="239">
        <f t="shared" si="80"/>
        <v>25.74</v>
      </c>
      <c r="L360" s="241">
        <f>$G$40/G360*(D360)</f>
        <v>51.036974999999998</v>
      </c>
      <c r="M360" s="242">
        <f>$H$360/H360*E360</f>
        <v>45</v>
      </c>
      <c r="N360" s="242">
        <f t="shared" si="84"/>
        <v>2.5</v>
      </c>
      <c r="O360" s="243">
        <f t="shared" si="81"/>
        <v>98.536974999999998</v>
      </c>
      <c r="P360" s="244">
        <f t="shared" si="82"/>
        <v>26</v>
      </c>
      <c r="Q360" s="204">
        <f t="shared" si="83"/>
        <v>0</v>
      </c>
      <c r="R360" s="215"/>
      <c r="S360" s="204"/>
      <c r="T360" s="216"/>
      <c r="U360" s="204"/>
    </row>
    <row r="361" spans="1:21" s="208" customFormat="1" hidden="1">
      <c r="A361" s="235">
        <v>5</v>
      </c>
      <c r="B361" s="236" t="s">
        <v>54</v>
      </c>
      <c r="C361" s="237">
        <v>20.4057</v>
      </c>
      <c r="D361" s="238">
        <v>55</v>
      </c>
      <c r="E361" s="238">
        <v>45</v>
      </c>
      <c r="F361" s="238">
        <v>5</v>
      </c>
      <c r="G361" s="239">
        <v>22</v>
      </c>
      <c r="H361" s="240">
        <v>0.3</v>
      </c>
      <c r="I361" s="240">
        <v>0.01</v>
      </c>
      <c r="J361" s="239">
        <f t="shared" si="79"/>
        <v>28.6</v>
      </c>
      <c r="K361" s="239">
        <f t="shared" si="80"/>
        <v>28.314</v>
      </c>
      <c r="L361" s="241">
        <f>$G$41/G361*(D361)</f>
        <v>51.024999999999999</v>
      </c>
      <c r="M361" s="242">
        <f>$H$9/H361*E361</f>
        <v>31.499999999999996</v>
      </c>
      <c r="N361" s="242">
        <f t="shared" si="84"/>
        <v>2.5</v>
      </c>
      <c r="O361" s="243">
        <f t="shared" si="81"/>
        <v>85.024999999999991</v>
      </c>
      <c r="P361" s="244">
        <f t="shared" si="82"/>
        <v>28.6</v>
      </c>
      <c r="Q361" s="204">
        <f t="shared" si="83"/>
        <v>0</v>
      </c>
      <c r="R361" s="215"/>
      <c r="S361" s="204"/>
      <c r="T361" s="216"/>
      <c r="U361" s="204"/>
    </row>
    <row r="362" spans="1:21" s="208" customFormat="1" hidden="1">
      <c r="A362" s="235">
        <v>6</v>
      </c>
      <c r="B362" s="236" t="s">
        <v>55</v>
      </c>
      <c r="C362" s="237">
        <v>23.934899999999999</v>
      </c>
      <c r="D362" s="238">
        <v>55</v>
      </c>
      <c r="E362" s="238">
        <v>45</v>
      </c>
      <c r="F362" s="238">
        <v>5</v>
      </c>
      <c r="G362" s="239">
        <v>25</v>
      </c>
      <c r="H362" s="240">
        <v>0.3</v>
      </c>
      <c r="I362" s="240">
        <v>0.01</v>
      </c>
      <c r="J362" s="239">
        <f t="shared" si="79"/>
        <v>32.5</v>
      </c>
      <c r="K362" s="239">
        <f t="shared" si="80"/>
        <v>32.174999999999997</v>
      </c>
      <c r="L362" s="241">
        <f>$G$42/G362*(D362)</f>
        <v>52.645999999999994</v>
      </c>
      <c r="M362" s="242">
        <f>$H$10/H362*E362</f>
        <v>31.499999999999996</v>
      </c>
      <c r="N362" s="242">
        <f t="shared" si="84"/>
        <v>2.5</v>
      </c>
      <c r="O362" s="243">
        <f t="shared" si="81"/>
        <v>86.645999999999987</v>
      </c>
      <c r="P362" s="244">
        <f t="shared" si="82"/>
        <v>32.5</v>
      </c>
      <c r="Q362" s="204">
        <f t="shared" si="83"/>
        <v>0</v>
      </c>
      <c r="R362" s="215"/>
      <c r="S362" s="204"/>
      <c r="T362" s="216"/>
      <c r="U362" s="204"/>
    </row>
    <row r="363" spans="1:21" s="208" customFormat="1" hidden="1">
      <c r="A363" s="235">
        <v>7</v>
      </c>
      <c r="B363" s="236" t="s">
        <v>56</v>
      </c>
      <c r="C363" s="237">
        <v>29.0853</v>
      </c>
      <c r="D363" s="238">
        <v>55</v>
      </c>
      <c r="E363" s="238">
        <v>45</v>
      </c>
      <c r="F363" s="238">
        <v>5</v>
      </c>
      <c r="G363" s="239">
        <v>33</v>
      </c>
      <c r="H363" s="240">
        <v>0.3</v>
      </c>
      <c r="I363" s="240">
        <v>0.01</v>
      </c>
      <c r="J363" s="239">
        <f t="shared" si="79"/>
        <v>42.9</v>
      </c>
      <c r="K363" s="239">
        <f t="shared" si="80"/>
        <v>42.470999999999997</v>
      </c>
      <c r="L363" s="241">
        <f>$G$11/G363*(D363)</f>
        <v>48.483333333333334</v>
      </c>
      <c r="M363" s="242">
        <f>$H$11/H363*E363</f>
        <v>31.499999999999996</v>
      </c>
      <c r="N363" s="242">
        <f t="shared" si="84"/>
        <v>2.5</v>
      </c>
      <c r="O363" s="243">
        <f t="shared" si="81"/>
        <v>82.483333333333334</v>
      </c>
      <c r="P363" s="244">
        <f t="shared" si="82"/>
        <v>42.9</v>
      </c>
      <c r="Q363" s="204">
        <f t="shared" si="83"/>
        <v>0</v>
      </c>
      <c r="R363" s="215"/>
      <c r="S363" s="204"/>
      <c r="T363" s="216"/>
      <c r="U363" s="204"/>
    </row>
    <row r="364" spans="1:21" s="208" customFormat="1" hidden="1">
      <c r="A364" s="235">
        <v>8</v>
      </c>
      <c r="B364" s="236" t="s">
        <v>57</v>
      </c>
      <c r="C364" s="237">
        <v>30.498100000000001</v>
      </c>
      <c r="D364" s="238">
        <v>55</v>
      </c>
      <c r="E364" s="238">
        <v>45</v>
      </c>
      <c r="F364" s="238">
        <v>5</v>
      </c>
      <c r="G364" s="239">
        <v>34</v>
      </c>
      <c r="H364" s="240">
        <v>0.3</v>
      </c>
      <c r="I364" s="240">
        <v>0.01</v>
      </c>
      <c r="J364" s="239">
        <f t="shared" si="79"/>
        <v>44.2</v>
      </c>
      <c r="K364" s="239">
        <f t="shared" si="80"/>
        <v>43.758000000000003</v>
      </c>
      <c r="L364" s="241">
        <f>$G$44/G364*(D364)</f>
        <v>49.335161764705887</v>
      </c>
      <c r="M364" s="242">
        <f>$H$12/H364*E364</f>
        <v>31.499999999999996</v>
      </c>
      <c r="N364" s="242">
        <f t="shared" si="84"/>
        <v>2.5</v>
      </c>
      <c r="O364" s="243">
        <f t="shared" si="81"/>
        <v>83.335161764705887</v>
      </c>
      <c r="P364" s="244">
        <f t="shared" si="82"/>
        <v>44.2</v>
      </c>
      <c r="Q364" s="204">
        <f t="shared" si="83"/>
        <v>0</v>
      </c>
      <c r="R364" s="215"/>
      <c r="S364" s="204"/>
      <c r="T364" s="216"/>
      <c r="U364" s="204"/>
    </row>
    <row r="365" spans="1:21" s="208" customFormat="1" hidden="1">
      <c r="A365" s="235">
        <v>9</v>
      </c>
      <c r="B365" s="236" t="s">
        <v>58</v>
      </c>
      <c r="C365" s="237">
        <v>33.809100000000001</v>
      </c>
      <c r="D365" s="238">
        <v>55</v>
      </c>
      <c r="E365" s="238">
        <v>45</v>
      </c>
      <c r="F365" s="238">
        <v>5</v>
      </c>
      <c r="G365" s="239">
        <v>37</v>
      </c>
      <c r="H365" s="240">
        <v>0.3</v>
      </c>
      <c r="I365" s="240">
        <v>0.01</v>
      </c>
      <c r="J365" s="239">
        <f t="shared" si="79"/>
        <v>48.1</v>
      </c>
      <c r="K365" s="239">
        <f t="shared" si="80"/>
        <v>47.619</v>
      </c>
      <c r="L365" s="241">
        <f>$G$45/G365*(D365)</f>
        <v>50.256770270270273</v>
      </c>
      <c r="M365" s="242">
        <f>$H$13/H365*E365</f>
        <v>31.499999999999996</v>
      </c>
      <c r="N365" s="242">
        <f t="shared" si="84"/>
        <v>2.5</v>
      </c>
      <c r="O365" s="243">
        <f t="shared" si="81"/>
        <v>84.256770270270266</v>
      </c>
      <c r="P365" s="244">
        <f t="shared" si="82"/>
        <v>48.1</v>
      </c>
      <c r="Q365" s="204">
        <f t="shared" si="83"/>
        <v>0</v>
      </c>
      <c r="R365" s="215"/>
      <c r="S365" s="204"/>
      <c r="T365" s="216"/>
      <c r="U365" s="204"/>
    </row>
    <row r="366" spans="1:21" s="208" customFormat="1" hidden="1">
      <c r="A366" s="235">
        <v>10</v>
      </c>
      <c r="B366" s="236" t="s">
        <v>59</v>
      </c>
      <c r="C366" s="237">
        <v>35.161900000000003</v>
      </c>
      <c r="D366" s="238">
        <v>55</v>
      </c>
      <c r="E366" s="238">
        <v>45</v>
      </c>
      <c r="F366" s="238">
        <v>5</v>
      </c>
      <c r="G366" s="239">
        <v>39</v>
      </c>
      <c r="H366" s="240">
        <v>0.3</v>
      </c>
      <c r="I366" s="240">
        <v>0.01</v>
      </c>
      <c r="J366" s="239">
        <f t="shared" si="79"/>
        <v>50.7</v>
      </c>
      <c r="K366" s="239">
        <f t="shared" si="80"/>
        <v>50.193000000000005</v>
      </c>
      <c r="L366" s="241">
        <f>$G$46/G366*(D366)</f>
        <v>49.587294871794874</v>
      </c>
      <c r="M366" s="242">
        <f>$H$14/H366*E366</f>
        <v>31.499999999999996</v>
      </c>
      <c r="N366" s="242">
        <f t="shared" si="84"/>
        <v>2.5</v>
      </c>
      <c r="O366" s="243">
        <f t="shared" si="81"/>
        <v>83.587294871794867</v>
      </c>
      <c r="P366" s="244">
        <f t="shared" si="82"/>
        <v>50.7</v>
      </c>
      <c r="Q366" s="204">
        <f t="shared" si="83"/>
        <v>0</v>
      </c>
      <c r="R366" s="215"/>
      <c r="S366" s="204"/>
      <c r="T366" s="216"/>
      <c r="U366" s="204"/>
    </row>
    <row r="367" spans="1:21" s="208" customFormat="1" hidden="1">
      <c r="A367" s="235">
        <v>11</v>
      </c>
      <c r="B367" s="236" t="s">
        <v>60</v>
      </c>
      <c r="C367" s="237">
        <v>39.588799999999999</v>
      </c>
      <c r="D367" s="238">
        <v>55</v>
      </c>
      <c r="E367" s="238">
        <v>45</v>
      </c>
      <c r="F367" s="238">
        <v>5</v>
      </c>
      <c r="G367" s="239">
        <v>42</v>
      </c>
      <c r="H367" s="240">
        <v>0.3</v>
      </c>
      <c r="I367" s="240">
        <v>0.01</v>
      </c>
      <c r="J367" s="239">
        <f t="shared" si="79"/>
        <v>54.6</v>
      </c>
      <c r="K367" s="239">
        <f t="shared" si="80"/>
        <v>54.054000000000002</v>
      </c>
      <c r="L367" s="241">
        <f>$G$15/G367*(D367)</f>
        <v>51.844047619047622</v>
      </c>
      <c r="M367" s="242">
        <f>$H$15/H367*E367</f>
        <v>31.499999999999996</v>
      </c>
      <c r="N367" s="242">
        <f t="shared" si="84"/>
        <v>2.5</v>
      </c>
      <c r="O367" s="243">
        <f t="shared" si="81"/>
        <v>85.844047619047615</v>
      </c>
      <c r="P367" s="244">
        <f t="shared" si="82"/>
        <v>54.6</v>
      </c>
      <c r="Q367" s="204">
        <f t="shared" si="83"/>
        <v>0</v>
      </c>
      <c r="R367" s="215"/>
      <c r="S367" s="204"/>
      <c r="T367" s="216"/>
      <c r="U367" s="204"/>
    </row>
    <row r="368" spans="1:21" s="208" customFormat="1" hidden="1">
      <c r="A368" s="235">
        <v>12</v>
      </c>
      <c r="B368" s="236" t="s">
        <v>61</v>
      </c>
      <c r="C368" s="237">
        <v>19.9009</v>
      </c>
      <c r="D368" s="238">
        <v>55</v>
      </c>
      <c r="E368" s="238">
        <v>45</v>
      </c>
      <c r="F368" s="238">
        <v>5</v>
      </c>
      <c r="G368" s="239">
        <v>20</v>
      </c>
      <c r="H368" s="240">
        <v>0.3</v>
      </c>
      <c r="I368" s="240">
        <v>0.01</v>
      </c>
      <c r="J368" s="239">
        <f t="shared" si="79"/>
        <v>26</v>
      </c>
      <c r="K368" s="239">
        <f t="shared" si="80"/>
        <v>25.74</v>
      </c>
      <c r="L368" s="241">
        <f>$G$16/G368*(D368)</f>
        <v>54.724999999999994</v>
      </c>
      <c r="M368" s="242">
        <f>$H$368/H368*E368</f>
        <v>45</v>
      </c>
      <c r="N368" s="242">
        <f t="shared" si="84"/>
        <v>2.5</v>
      </c>
      <c r="O368" s="243">
        <f t="shared" si="81"/>
        <v>102.22499999999999</v>
      </c>
      <c r="P368" s="244">
        <f t="shared" si="82"/>
        <v>26</v>
      </c>
      <c r="Q368" s="204">
        <f t="shared" si="83"/>
        <v>0</v>
      </c>
      <c r="R368" s="215"/>
      <c r="S368" s="204"/>
      <c r="T368" s="216"/>
      <c r="U368" s="204"/>
    </row>
    <row r="369" spans="1:21" s="208" customFormat="1" hidden="1">
      <c r="A369" s="235">
        <v>13</v>
      </c>
      <c r="B369" s="236" t="s">
        <v>62</v>
      </c>
      <c r="C369" s="237">
        <v>21.8812</v>
      </c>
      <c r="D369" s="238">
        <v>55</v>
      </c>
      <c r="E369" s="238">
        <v>45</v>
      </c>
      <c r="F369" s="238">
        <v>5</v>
      </c>
      <c r="G369" s="239">
        <v>24</v>
      </c>
      <c r="H369" s="240">
        <v>0.3</v>
      </c>
      <c r="I369" s="240">
        <v>0.01</v>
      </c>
      <c r="J369" s="239">
        <f t="shared" si="79"/>
        <v>31.2</v>
      </c>
      <c r="K369" s="239">
        <f t="shared" si="80"/>
        <v>30.887999999999998</v>
      </c>
      <c r="L369" s="241">
        <f>$G$17/G369*(D369)</f>
        <v>50.141666666666666</v>
      </c>
      <c r="M369" s="242">
        <f>$H$17/H369*E369</f>
        <v>31.499999999999996</v>
      </c>
      <c r="N369" s="242">
        <f t="shared" si="84"/>
        <v>2.5</v>
      </c>
      <c r="O369" s="243">
        <f t="shared" si="81"/>
        <v>84.141666666666666</v>
      </c>
      <c r="P369" s="244">
        <f t="shared" si="82"/>
        <v>31.2</v>
      </c>
      <c r="Q369" s="204">
        <f t="shared" si="83"/>
        <v>0</v>
      </c>
      <c r="R369" s="215"/>
      <c r="S369" s="204"/>
      <c r="T369" s="216"/>
      <c r="U369" s="204"/>
    </row>
    <row r="370" spans="1:21" s="208" customFormat="1" hidden="1">
      <c r="A370" s="235">
        <v>14</v>
      </c>
      <c r="B370" s="236" t="s">
        <v>63</v>
      </c>
      <c r="C370" s="237">
        <v>24.058700000000002</v>
      </c>
      <c r="D370" s="238">
        <v>55</v>
      </c>
      <c r="E370" s="238">
        <v>45</v>
      </c>
      <c r="F370" s="238">
        <v>5</v>
      </c>
      <c r="G370" s="239">
        <v>28</v>
      </c>
      <c r="H370" s="240">
        <v>0.3</v>
      </c>
      <c r="I370" s="240">
        <v>0.01</v>
      </c>
      <c r="J370" s="239">
        <f t="shared" si="79"/>
        <v>36.4</v>
      </c>
      <c r="K370" s="239">
        <f t="shared" si="80"/>
        <v>36.036000000000001</v>
      </c>
      <c r="L370" s="241">
        <f>$G$18/G370*(D370)</f>
        <v>47.260714285714279</v>
      </c>
      <c r="M370" s="242">
        <f>$H$18/H370*E370</f>
        <v>31.499999999999996</v>
      </c>
      <c r="N370" s="242">
        <f t="shared" si="84"/>
        <v>2.5</v>
      </c>
      <c r="O370" s="243">
        <f t="shared" si="81"/>
        <v>81.260714285714272</v>
      </c>
      <c r="P370" s="244">
        <f t="shared" si="82"/>
        <v>36.4</v>
      </c>
      <c r="Q370" s="204">
        <f t="shared" si="83"/>
        <v>0</v>
      </c>
      <c r="R370" s="215"/>
      <c r="S370" s="204"/>
      <c r="T370" s="216"/>
      <c r="U370" s="204"/>
    </row>
    <row r="371" spans="1:21" s="208" customFormat="1" hidden="1">
      <c r="A371" s="235">
        <v>15</v>
      </c>
      <c r="B371" s="236" t="s">
        <v>64</v>
      </c>
      <c r="C371" s="237">
        <v>24.636099999999999</v>
      </c>
      <c r="D371" s="238">
        <v>55</v>
      </c>
      <c r="E371" s="238">
        <v>45</v>
      </c>
      <c r="F371" s="238">
        <v>5</v>
      </c>
      <c r="G371" s="239">
        <v>28</v>
      </c>
      <c r="H371" s="240">
        <v>0.3</v>
      </c>
      <c r="I371" s="240">
        <v>0.01</v>
      </c>
      <c r="J371" s="239">
        <f t="shared" si="79"/>
        <v>36.4</v>
      </c>
      <c r="K371" s="239">
        <f t="shared" si="80"/>
        <v>36.036000000000001</v>
      </c>
      <c r="L371" s="241">
        <f>$G$51/G371*(D371)</f>
        <v>48.4</v>
      </c>
      <c r="M371" s="242">
        <f>$H$19/H371*E371</f>
        <v>31.499999999999996</v>
      </c>
      <c r="N371" s="242">
        <f t="shared" si="84"/>
        <v>2.5</v>
      </c>
      <c r="O371" s="243">
        <f t="shared" si="81"/>
        <v>82.399999999999991</v>
      </c>
      <c r="P371" s="244">
        <f t="shared" si="82"/>
        <v>36.4</v>
      </c>
      <c r="Q371" s="204">
        <f t="shared" si="83"/>
        <v>0</v>
      </c>
      <c r="R371" s="215"/>
      <c r="S371" s="204"/>
      <c r="T371" s="216"/>
      <c r="U371" s="204"/>
    </row>
    <row r="372" spans="1:21" s="208" customFormat="1" hidden="1">
      <c r="A372" s="235">
        <v>16</v>
      </c>
      <c r="B372" s="236" t="s">
        <v>65</v>
      </c>
      <c r="C372" s="237">
        <v>36.005800000000001</v>
      </c>
      <c r="D372" s="238">
        <v>55</v>
      </c>
      <c r="E372" s="238">
        <v>45</v>
      </c>
      <c r="F372" s="238">
        <v>5</v>
      </c>
      <c r="G372" s="239">
        <v>40</v>
      </c>
      <c r="H372" s="240">
        <v>0.3</v>
      </c>
      <c r="I372" s="240">
        <v>0.01</v>
      </c>
      <c r="J372" s="239">
        <f t="shared" si="79"/>
        <v>52</v>
      </c>
      <c r="K372" s="239">
        <f t="shared" si="80"/>
        <v>51.48</v>
      </c>
      <c r="L372" s="241">
        <f>$G$20/G372*(D372)</f>
        <v>49.513750000000002</v>
      </c>
      <c r="M372" s="242">
        <f>$H$20/H372*E372</f>
        <v>31.499999999999996</v>
      </c>
      <c r="N372" s="242">
        <f t="shared" si="84"/>
        <v>2.5</v>
      </c>
      <c r="O372" s="243">
        <f t="shared" si="81"/>
        <v>83.513750000000002</v>
      </c>
      <c r="P372" s="244">
        <f t="shared" si="82"/>
        <v>52</v>
      </c>
      <c r="Q372" s="204">
        <f t="shared" si="83"/>
        <v>0</v>
      </c>
      <c r="R372" s="215"/>
      <c r="S372" s="204"/>
      <c r="T372" s="216"/>
      <c r="U372" s="204"/>
    </row>
    <row r="373" spans="1:21" s="208" customFormat="1" hidden="1">
      <c r="A373" s="235">
        <v>17</v>
      </c>
      <c r="B373" s="236" t="s">
        <v>66</v>
      </c>
      <c r="C373" s="237">
        <v>31.2301</v>
      </c>
      <c r="D373" s="238">
        <v>55</v>
      </c>
      <c r="E373" s="238">
        <v>45</v>
      </c>
      <c r="F373" s="238">
        <v>5</v>
      </c>
      <c r="G373" s="239">
        <v>35</v>
      </c>
      <c r="H373" s="240">
        <v>0.3</v>
      </c>
      <c r="I373" s="240">
        <v>0.01</v>
      </c>
      <c r="J373" s="239">
        <f t="shared" si="79"/>
        <v>45.5</v>
      </c>
      <c r="K373" s="239">
        <f t="shared" si="80"/>
        <v>45.045000000000002</v>
      </c>
      <c r="L373" s="241">
        <f>$G$21/G373*(D373)</f>
        <v>49.075714285714291</v>
      </c>
      <c r="M373" s="242">
        <f>$H$21/H373*E373</f>
        <v>31.499999999999996</v>
      </c>
      <c r="N373" s="242">
        <f t="shared" si="84"/>
        <v>2.5</v>
      </c>
      <c r="O373" s="243">
        <f t="shared" si="81"/>
        <v>83.075714285714284</v>
      </c>
      <c r="P373" s="244">
        <f t="shared" si="82"/>
        <v>45.5</v>
      </c>
      <c r="Q373" s="204">
        <f t="shared" si="83"/>
        <v>0</v>
      </c>
      <c r="R373" s="215"/>
      <c r="S373" s="204"/>
      <c r="T373" s="216"/>
      <c r="U373" s="204"/>
    </row>
    <row r="374" spans="1:21" s="208" customFormat="1" hidden="1">
      <c r="A374" s="235">
        <v>18</v>
      </c>
      <c r="B374" s="236" t="s">
        <v>67</v>
      </c>
      <c r="C374" s="237">
        <v>32.747100000000003</v>
      </c>
      <c r="D374" s="238">
        <v>55</v>
      </c>
      <c r="E374" s="238">
        <v>45</v>
      </c>
      <c r="F374" s="238">
        <v>5</v>
      </c>
      <c r="G374" s="239">
        <v>36</v>
      </c>
      <c r="H374" s="240">
        <v>0.3</v>
      </c>
      <c r="I374" s="240">
        <v>0.01</v>
      </c>
      <c r="J374" s="239">
        <f t="shared" si="79"/>
        <v>46.8</v>
      </c>
      <c r="K374" s="239">
        <f t="shared" si="80"/>
        <v>46.331999999999994</v>
      </c>
      <c r="L374" s="241">
        <f>$G$22/G374*(D374)</f>
        <v>50.034722222222221</v>
      </c>
      <c r="M374" s="242">
        <f>$H$22/H374*E374</f>
        <v>31.499999999999996</v>
      </c>
      <c r="N374" s="242">
        <f t="shared" si="84"/>
        <v>2.5</v>
      </c>
      <c r="O374" s="243">
        <f t="shared" si="81"/>
        <v>84.034722222222214</v>
      </c>
      <c r="P374" s="244">
        <f t="shared" si="82"/>
        <v>46.8</v>
      </c>
      <c r="Q374" s="204">
        <f t="shared" si="83"/>
        <v>0</v>
      </c>
      <c r="R374" s="215"/>
      <c r="S374" s="204"/>
      <c r="T374" s="216"/>
      <c r="U374" s="204"/>
    </row>
    <row r="375" spans="1:21" s="208" customFormat="1" hidden="1">
      <c r="A375" s="235">
        <v>19</v>
      </c>
      <c r="B375" s="236" t="s">
        <v>68</v>
      </c>
      <c r="C375" s="237">
        <v>36.869900000000001</v>
      </c>
      <c r="D375" s="238">
        <v>55</v>
      </c>
      <c r="E375" s="238">
        <v>45</v>
      </c>
      <c r="F375" s="238">
        <v>5</v>
      </c>
      <c r="G375" s="239">
        <v>38</v>
      </c>
      <c r="H375" s="240">
        <v>0.3</v>
      </c>
      <c r="I375" s="240">
        <v>0.01</v>
      </c>
      <c r="J375" s="239">
        <f t="shared" si="79"/>
        <v>49.4</v>
      </c>
      <c r="K375" s="239">
        <f t="shared" si="80"/>
        <v>48.905999999999999</v>
      </c>
      <c r="L375" s="241">
        <f>$G$23/G375*(D375)</f>
        <v>53.364473684210523</v>
      </c>
      <c r="M375" s="242">
        <f>$H$23/H375*E375</f>
        <v>31.499999999999996</v>
      </c>
      <c r="N375" s="242">
        <f t="shared" si="84"/>
        <v>2.5</v>
      </c>
      <c r="O375" s="243">
        <f t="shared" si="81"/>
        <v>87.364473684210523</v>
      </c>
      <c r="P375" s="244">
        <f t="shared" si="82"/>
        <v>49.4</v>
      </c>
      <c r="Q375" s="204">
        <f t="shared" si="83"/>
        <v>0</v>
      </c>
      <c r="R375" s="215"/>
      <c r="S375" s="204"/>
      <c r="T375" s="216"/>
      <c r="U375" s="204"/>
    </row>
    <row r="376" spans="1:21" s="208" customFormat="1" hidden="1">
      <c r="A376" s="235">
        <v>20</v>
      </c>
      <c r="B376" s="236" t="s">
        <v>69</v>
      </c>
      <c r="C376" s="237">
        <v>41.511800000000001</v>
      </c>
      <c r="D376" s="238">
        <v>55</v>
      </c>
      <c r="E376" s="238">
        <v>45</v>
      </c>
      <c r="F376" s="238">
        <v>5</v>
      </c>
      <c r="G376" s="239">
        <v>44</v>
      </c>
      <c r="H376" s="240">
        <v>0.3</v>
      </c>
      <c r="I376" s="240">
        <v>0.01</v>
      </c>
      <c r="J376" s="239">
        <f t="shared" si="79"/>
        <v>57.2</v>
      </c>
      <c r="K376" s="239">
        <f t="shared" si="80"/>
        <v>56.628</v>
      </c>
      <c r="L376" s="241">
        <f>$G$24/G376*(D376)</f>
        <v>51.887499999999996</v>
      </c>
      <c r="M376" s="242">
        <f>$H$24/H376*E376</f>
        <v>31.499999999999996</v>
      </c>
      <c r="N376" s="242">
        <f t="shared" si="84"/>
        <v>2.5</v>
      </c>
      <c r="O376" s="243">
        <f t="shared" si="81"/>
        <v>85.887499999999989</v>
      </c>
      <c r="P376" s="244">
        <f t="shared" si="82"/>
        <v>57.2</v>
      </c>
      <c r="Q376" s="204">
        <f t="shared" si="83"/>
        <v>0</v>
      </c>
      <c r="R376" s="215"/>
      <c r="S376" s="204"/>
      <c r="T376" s="216"/>
      <c r="U376" s="204"/>
    </row>
    <row r="377" spans="1:21" s="208" customFormat="1" hidden="1">
      <c r="A377" s="235">
        <v>21</v>
      </c>
      <c r="B377" s="236" t="s">
        <v>70</v>
      </c>
      <c r="C377" s="237">
        <v>19.9009</v>
      </c>
      <c r="D377" s="238">
        <v>55</v>
      </c>
      <c r="E377" s="238">
        <v>45</v>
      </c>
      <c r="F377" s="238">
        <v>5</v>
      </c>
      <c r="G377" s="239">
        <v>23</v>
      </c>
      <c r="H377" s="240">
        <v>0.3</v>
      </c>
      <c r="I377" s="240">
        <v>0.01</v>
      </c>
      <c r="J377" s="239">
        <f t="shared" si="79"/>
        <v>29.9</v>
      </c>
      <c r="K377" s="239">
        <f t="shared" si="80"/>
        <v>29.600999999999999</v>
      </c>
      <c r="L377" s="241">
        <f>$G$25/G377*(D377)</f>
        <v>47.586956521739125</v>
      </c>
      <c r="M377" s="242">
        <f>$H$25/H377*E377</f>
        <v>31.499999999999996</v>
      </c>
      <c r="N377" s="242">
        <f t="shared" si="84"/>
        <v>2.5</v>
      </c>
      <c r="O377" s="243">
        <f t="shared" si="81"/>
        <v>81.586956521739125</v>
      </c>
      <c r="P377" s="244">
        <f t="shared" si="82"/>
        <v>29.9</v>
      </c>
      <c r="Q377" s="204">
        <f t="shared" si="83"/>
        <v>0</v>
      </c>
      <c r="R377" s="215"/>
      <c r="S377" s="204"/>
      <c r="T377" s="216"/>
      <c r="U377" s="204"/>
    </row>
    <row r="378" spans="1:21" s="208" customFormat="1" hidden="1">
      <c r="A378" s="235">
        <v>22</v>
      </c>
      <c r="B378" s="236" t="s">
        <v>71</v>
      </c>
      <c r="C378" s="237">
        <v>21.8812</v>
      </c>
      <c r="D378" s="238">
        <v>55</v>
      </c>
      <c r="E378" s="238">
        <v>45</v>
      </c>
      <c r="F378" s="238">
        <v>5</v>
      </c>
      <c r="G378" s="239">
        <v>25</v>
      </c>
      <c r="H378" s="240">
        <v>0.3</v>
      </c>
      <c r="I378" s="240">
        <v>0.01</v>
      </c>
      <c r="J378" s="239">
        <f t="shared" si="79"/>
        <v>32.5</v>
      </c>
      <c r="K378" s="239">
        <f t="shared" si="80"/>
        <v>32.174999999999997</v>
      </c>
      <c r="L378" s="241">
        <f>$G$26/G378*(D378)</f>
        <v>48.135999999999996</v>
      </c>
      <c r="M378" s="242">
        <f>$H$26/H378*E378</f>
        <v>31.499999999999996</v>
      </c>
      <c r="N378" s="242">
        <f t="shared" si="84"/>
        <v>2.5</v>
      </c>
      <c r="O378" s="243">
        <f t="shared" si="81"/>
        <v>82.135999999999996</v>
      </c>
      <c r="P378" s="244">
        <f t="shared" si="82"/>
        <v>32.5</v>
      </c>
      <c r="Q378" s="204">
        <f t="shared" si="83"/>
        <v>0</v>
      </c>
      <c r="R378" s="215"/>
      <c r="S378" s="204"/>
      <c r="T378" s="216"/>
      <c r="U378" s="204"/>
    </row>
    <row r="379" spans="1:21" s="208" customFormat="1" hidden="1">
      <c r="A379" s="235">
        <v>23</v>
      </c>
      <c r="B379" s="236" t="s">
        <v>72</v>
      </c>
      <c r="C379" s="237">
        <v>24.058700000000002</v>
      </c>
      <c r="D379" s="238">
        <v>55</v>
      </c>
      <c r="E379" s="238">
        <v>45</v>
      </c>
      <c r="F379" s="238">
        <v>5</v>
      </c>
      <c r="G379" s="239">
        <v>26</v>
      </c>
      <c r="H379" s="240">
        <v>0.3</v>
      </c>
      <c r="I379" s="240">
        <v>0.01</v>
      </c>
      <c r="J379" s="239">
        <f t="shared" si="79"/>
        <v>33.799999999999997</v>
      </c>
      <c r="K379" s="239">
        <f t="shared" si="80"/>
        <v>33.461999999999996</v>
      </c>
      <c r="L379" s="241">
        <f>$G$27/G379*(D379)</f>
        <v>50.896153846153844</v>
      </c>
      <c r="M379" s="242">
        <f>$H$27/H379*E379</f>
        <v>31.499999999999996</v>
      </c>
      <c r="N379" s="242">
        <f t="shared" si="84"/>
        <v>2.5</v>
      </c>
      <c r="O379" s="243">
        <f t="shared" si="81"/>
        <v>84.896153846153837</v>
      </c>
      <c r="P379" s="244">
        <f t="shared" si="82"/>
        <v>33.799999999999997</v>
      </c>
      <c r="Q379" s="204">
        <f t="shared" si="83"/>
        <v>0</v>
      </c>
      <c r="R379" s="215"/>
      <c r="S379" s="204"/>
      <c r="T379" s="216"/>
      <c r="U379" s="204"/>
    </row>
    <row r="380" spans="1:21" s="208" customFormat="1" hidden="1">
      <c r="A380" s="235">
        <v>24</v>
      </c>
      <c r="B380" s="236" t="s">
        <v>73</v>
      </c>
      <c r="C380" s="237">
        <v>27.087800000000001</v>
      </c>
      <c r="D380" s="238">
        <v>55</v>
      </c>
      <c r="E380" s="238">
        <v>45</v>
      </c>
      <c r="F380" s="238">
        <v>5</v>
      </c>
      <c r="G380" s="239">
        <v>31</v>
      </c>
      <c r="H380" s="240">
        <v>0.3</v>
      </c>
      <c r="I380" s="240">
        <v>0.01</v>
      </c>
      <c r="J380" s="239">
        <f t="shared" si="79"/>
        <v>40.299999999999997</v>
      </c>
      <c r="K380" s="239">
        <f t="shared" si="80"/>
        <v>39.896999999999998</v>
      </c>
      <c r="L380" s="241">
        <f>$G$28/G380*(D380)</f>
        <v>48.062903225806451</v>
      </c>
      <c r="M380" s="242">
        <f>$H$28/H380*E380</f>
        <v>31.499999999999996</v>
      </c>
      <c r="N380" s="242">
        <f t="shared" si="84"/>
        <v>2.5</v>
      </c>
      <c r="O380" s="243">
        <f t="shared" si="81"/>
        <v>82.062903225806451</v>
      </c>
      <c r="P380" s="244">
        <f t="shared" si="82"/>
        <v>40.299999999999997</v>
      </c>
      <c r="Q380" s="204">
        <f t="shared" si="83"/>
        <v>0</v>
      </c>
      <c r="R380" s="215"/>
      <c r="S380" s="204"/>
      <c r="T380" s="216"/>
      <c r="U380" s="204"/>
    </row>
    <row r="381" spans="1:21" s="208" customFormat="1" hidden="1">
      <c r="A381" s="235">
        <v>25</v>
      </c>
      <c r="B381" s="236" t="s">
        <v>74</v>
      </c>
      <c r="C381" s="237">
        <v>21.368400000000001</v>
      </c>
      <c r="D381" s="238">
        <v>55</v>
      </c>
      <c r="E381" s="238">
        <v>45</v>
      </c>
      <c r="F381" s="238">
        <v>5</v>
      </c>
      <c r="G381" s="239">
        <v>28</v>
      </c>
      <c r="H381" s="240">
        <v>0.3</v>
      </c>
      <c r="I381" s="240">
        <v>0.01</v>
      </c>
      <c r="J381" s="239">
        <f t="shared" si="79"/>
        <v>36.4</v>
      </c>
      <c r="K381" s="239">
        <f t="shared" si="80"/>
        <v>36.036000000000001</v>
      </c>
      <c r="L381" s="241">
        <f>$G$29/G381*(D381)</f>
        <v>41.976785714285718</v>
      </c>
      <c r="M381" s="242">
        <f>$H$29/H381*E381</f>
        <v>31.499999999999996</v>
      </c>
      <c r="N381" s="242">
        <f t="shared" si="84"/>
        <v>2.5</v>
      </c>
      <c r="O381" s="243">
        <f t="shared" si="81"/>
        <v>75.976785714285711</v>
      </c>
      <c r="P381" s="244">
        <f t="shared" si="82"/>
        <v>36.4</v>
      </c>
      <c r="Q381" s="204">
        <f t="shared" si="83"/>
        <v>0</v>
      </c>
      <c r="R381" s="215"/>
      <c r="S381" s="204"/>
      <c r="T381" s="216"/>
      <c r="U381" s="204"/>
    </row>
    <row r="382" spans="1:21" s="208" customFormat="1" hidden="1">
      <c r="A382" s="235">
        <v>26</v>
      </c>
      <c r="B382" s="236" t="s">
        <v>75</v>
      </c>
      <c r="C382" s="237">
        <v>23.494800000000001</v>
      </c>
      <c r="D382" s="238">
        <v>55</v>
      </c>
      <c r="E382" s="238">
        <v>45</v>
      </c>
      <c r="F382" s="238">
        <v>5</v>
      </c>
      <c r="G382" s="239">
        <v>35</v>
      </c>
      <c r="H382" s="240">
        <v>0.3</v>
      </c>
      <c r="I382" s="240">
        <v>0.01</v>
      </c>
      <c r="J382" s="239">
        <f t="shared" si="79"/>
        <v>45.5</v>
      </c>
      <c r="K382" s="239">
        <f t="shared" si="80"/>
        <v>45.045000000000002</v>
      </c>
      <c r="L382" s="241">
        <f>$G$30/G382*(D382)</f>
        <v>36.912857142857142</v>
      </c>
      <c r="M382" s="242">
        <f>$H$30/H382*E382</f>
        <v>31.499999999999996</v>
      </c>
      <c r="N382" s="242">
        <f t="shared" si="84"/>
        <v>2.5</v>
      </c>
      <c r="O382" s="243">
        <f t="shared" si="81"/>
        <v>70.912857142857135</v>
      </c>
      <c r="P382" s="244">
        <f t="shared" si="82"/>
        <v>45.5</v>
      </c>
      <c r="Q382" s="204">
        <f t="shared" si="83"/>
        <v>0</v>
      </c>
      <c r="R382" s="215"/>
      <c r="S382" s="204"/>
      <c r="T382" s="216"/>
      <c r="U382" s="204"/>
    </row>
    <row r="383" spans="1:21" s="208" customFormat="1" ht="15.75" hidden="1" thickBot="1">
      <c r="A383" s="245">
        <v>27</v>
      </c>
      <c r="B383" s="246" t="s">
        <v>76</v>
      </c>
      <c r="C383" s="247">
        <v>25.227399999999999</v>
      </c>
      <c r="D383" s="248">
        <v>55</v>
      </c>
      <c r="E383" s="248">
        <v>45</v>
      </c>
      <c r="F383" s="238">
        <v>5</v>
      </c>
      <c r="G383" s="249">
        <v>28</v>
      </c>
      <c r="H383" s="240">
        <v>0.3</v>
      </c>
      <c r="I383" s="240">
        <v>0.01</v>
      </c>
      <c r="J383" s="239">
        <f t="shared" si="79"/>
        <v>36.4</v>
      </c>
      <c r="K383" s="239">
        <f t="shared" si="80"/>
        <v>36.036000000000001</v>
      </c>
      <c r="L383" s="251">
        <f>$G$31/G383*(D383)</f>
        <v>49.558928571428574</v>
      </c>
      <c r="M383" s="242">
        <f>$H$31/H383*E383</f>
        <v>31.499999999999996</v>
      </c>
      <c r="N383" s="242">
        <f t="shared" si="84"/>
        <v>2.5</v>
      </c>
      <c r="O383" s="243">
        <f t="shared" si="81"/>
        <v>83.558928571428567</v>
      </c>
      <c r="P383" s="252">
        <f t="shared" si="82"/>
        <v>36.4</v>
      </c>
      <c r="Q383" s="204">
        <f t="shared" si="83"/>
        <v>0</v>
      </c>
      <c r="R383" s="215"/>
      <c r="S383" s="204"/>
      <c r="T383" s="216"/>
      <c r="U383" s="204"/>
    </row>
    <row r="384" spans="1:21" s="208" customFormat="1" ht="16.5" hidden="1" thickBot="1">
      <c r="A384" s="267" t="s">
        <v>77</v>
      </c>
      <c r="B384" s="268"/>
      <c r="C384" s="268"/>
      <c r="D384" s="268"/>
      <c r="E384" s="268"/>
      <c r="F384" s="268"/>
      <c r="G384" s="268"/>
      <c r="H384" s="268"/>
      <c r="I384" s="268"/>
      <c r="J384" s="268"/>
      <c r="K384" s="268"/>
      <c r="L384" s="268"/>
      <c r="M384" s="268"/>
      <c r="N384" s="253"/>
      <c r="O384" s="254">
        <f>SUM(O357:O383)</f>
        <v>2285.6655661688078</v>
      </c>
      <c r="P384" s="255"/>
      <c r="R384" s="215"/>
      <c r="S384" s="204"/>
      <c r="T384" s="216"/>
      <c r="U384" s="204"/>
    </row>
    <row r="385" spans="1:23" s="208" customFormat="1" hidden="1">
      <c r="C385" s="209"/>
      <c r="D385" s="210"/>
      <c r="E385" s="210"/>
      <c r="F385" s="210"/>
      <c r="G385" s="211"/>
      <c r="H385" s="212"/>
      <c r="I385" s="212"/>
      <c r="J385" s="209"/>
      <c r="K385" s="209"/>
      <c r="L385" s="213"/>
      <c r="M385" s="213"/>
      <c r="N385" s="213"/>
      <c r="O385" s="214"/>
      <c r="P385" s="211"/>
      <c r="R385" s="215"/>
      <c r="S385" s="204"/>
      <c r="T385" s="216"/>
      <c r="U385" s="204"/>
    </row>
    <row r="386" spans="1:23" s="208" customFormat="1">
      <c r="A386" s="257">
        <v>29</v>
      </c>
      <c r="B386" s="208" t="s">
        <v>244</v>
      </c>
      <c r="C386" s="209">
        <v>31.23</v>
      </c>
      <c r="D386" s="210">
        <v>55</v>
      </c>
      <c r="E386" s="210">
        <v>45</v>
      </c>
      <c r="F386" s="210">
        <v>5</v>
      </c>
      <c r="G386" s="211"/>
      <c r="H386" s="212"/>
      <c r="I386" s="212"/>
      <c r="J386" s="209"/>
      <c r="K386" s="209"/>
      <c r="L386" s="213"/>
      <c r="M386" s="213"/>
      <c r="N386" s="213"/>
      <c r="O386" s="214"/>
      <c r="P386" s="211"/>
      <c r="Q386" s="204">
        <v>33</v>
      </c>
      <c r="R386" s="215"/>
      <c r="S386" s="204">
        <v>33.630699999999997</v>
      </c>
      <c r="T386" s="216">
        <v>33.630000000000003</v>
      </c>
      <c r="U386" s="204">
        <v>42.74</v>
      </c>
    </row>
    <row r="389" spans="1:23" ht="15.75" thickBot="1"/>
    <row r="390" spans="1:23" ht="15.75">
      <c r="A390" s="26" t="s">
        <v>31</v>
      </c>
      <c r="B390" s="27" t="s">
        <v>13</v>
      </c>
      <c r="C390" s="50"/>
      <c r="D390" s="123"/>
      <c r="E390" s="123"/>
      <c r="F390" s="123"/>
      <c r="G390" s="161"/>
      <c r="H390" s="29"/>
      <c r="I390" s="29"/>
      <c r="J390" s="28"/>
      <c r="K390" s="161"/>
      <c r="L390" s="30"/>
      <c r="M390" s="31"/>
      <c r="N390" s="31"/>
      <c r="O390" s="60"/>
      <c r="P390" s="32"/>
    </row>
    <row r="391" spans="1:23" ht="78.75">
      <c r="A391" s="12" t="s">
        <v>34</v>
      </c>
      <c r="B391" s="1" t="s">
        <v>182</v>
      </c>
      <c r="C391" s="6" t="s">
        <v>36</v>
      </c>
      <c r="D391" s="125" t="s">
        <v>37</v>
      </c>
      <c r="E391" s="125" t="s">
        <v>38</v>
      </c>
      <c r="F391" s="125" t="s">
        <v>39</v>
      </c>
      <c r="G391" s="162" t="s">
        <v>40</v>
      </c>
      <c r="H391" s="5" t="s">
        <v>41</v>
      </c>
      <c r="I391" s="5" t="s">
        <v>42</v>
      </c>
      <c r="J391" s="6" t="s">
        <v>43</v>
      </c>
      <c r="K391" s="162" t="s">
        <v>44</v>
      </c>
      <c r="L391" s="33" t="s">
        <v>45</v>
      </c>
      <c r="M391" s="33" t="s">
        <v>46</v>
      </c>
      <c r="N391" s="33" t="s">
        <v>47</v>
      </c>
      <c r="O391" s="61" t="s">
        <v>48</v>
      </c>
      <c r="P391" s="91" t="s">
        <v>49</v>
      </c>
      <c r="R391" s="173" t="s">
        <v>242</v>
      </c>
      <c r="S391" s="176" t="s">
        <v>238</v>
      </c>
      <c r="T391" s="182" t="s">
        <v>239</v>
      </c>
      <c r="U391" s="176" t="s">
        <v>237</v>
      </c>
      <c r="V391" s="170" t="s">
        <v>240</v>
      </c>
    </row>
    <row r="392" spans="1:23">
      <c r="A392" s="35">
        <v>1</v>
      </c>
      <c r="B392" s="2" t="s">
        <v>155</v>
      </c>
      <c r="C392" s="7">
        <v>29.0853</v>
      </c>
      <c r="D392" s="126">
        <v>55</v>
      </c>
      <c r="E392" s="126">
        <v>45</v>
      </c>
      <c r="F392" s="126">
        <v>5</v>
      </c>
      <c r="G392" s="38">
        <v>29.09</v>
      </c>
      <c r="H392" s="37">
        <v>0.28999999999999998</v>
      </c>
      <c r="I392" s="37">
        <v>0</v>
      </c>
      <c r="J392" s="38">
        <f t="shared" ref="J392:J418" si="85">G392+(G392*H392)</f>
        <v>37.5261</v>
      </c>
      <c r="K392" s="38">
        <f t="shared" ref="K392:K418" si="86">J392-(J392*I392)</f>
        <v>37.5261</v>
      </c>
      <c r="L392" s="88">
        <f>$G$5/G392*(D392)</f>
        <v>55</v>
      </c>
      <c r="M392" s="89">
        <f>$H$5/H392*E392</f>
        <v>32.586206896551722</v>
      </c>
      <c r="N392" s="39">
        <f t="shared" ref="N392:N418" si="87">I392/$I$293*(5)</f>
        <v>0</v>
      </c>
      <c r="O392" s="62">
        <f t="shared" ref="O392:O418" si="88">L392+M392+N392</f>
        <v>87.586206896551715</v>
      </c>
      <c r="P392" s="94">
        <f t="shared" ref="P392:P418" si="89">G392+(G392*H392)</f>
        <v>37.5261</v>
      </c>
      <c r="Q392" s="41">
        <f t="shared" ref="Q392:Q418" si="90">J392-P392</f>
        <v>0</v>
      </c>
      <c r="R392" s="179">
        <f t="shared" ref="R392:R418" si="91">1.03*1.04545</f>
        <v>1.0768135000000001</v>
      </c>
      <c r="S392" s="177">
        <f t="shared" ref="S392:S418" si="92">C392*R392</f>
        <v>31.319443691550003</v>
      </c>
      <c r="T392" s="192">
        <f t="shared" ref="T392:T418" si="93">G392*R392</f>
        <v>31.324504715000003</v>
      </c>
      <c r="U392" s="188">
        <f t="shared" ref="U392:U418" si="94">J392*R392</f>
        <v>40.408611082350006</v>
      </c>
      <c r="V392" s="177">
        <f t="shared" ref="V392:V418" si="95">T392*H392+T392</f>
        <v>40.408611082350006</v>
      </c>
      <c r="W392" s="41">
        <f t="shared" ref="W392:W418" si="96">U392-V392</f>
        <v>0</v>
      </c>
    </row>
    <row r="393" spans="1:23">
      <c r="A393" s="35">
        <v>2</v>
      </c>
      <c r="B393" s="2" t="s">
        <v>156</v>
      </c>
      <c r="C393" s="7">
        <v>36.869900000000001</v>
      </c>
      <c r="D393" s="126">
        <v>55</v>
      </c>
      <c r="E393" s="126">
        <v>45</v>
      </c>
      <c r="F393" s="126">
        <v>5</v>
      </c>
      <c r="G393" s="38">
        <v>36.869999999999997</v>
      </c>
      <c r="H393" s="37">
        <v>0.26</v>
      </c>
      <c r="I393" s="37">
        <v>0</v>
      </c>
      <c r="J393" s="38">
        <f t="shared" si="85"/>
        <v>46.456199999999995</v>
      </c>
      <c r="K393" s="38">
        <f t="shared" si="86"/>
        <v>46.456199999999995</v>
      </c>
      <c r="L393" s="88">
        <f>$G$6/G393*(D393)</f>
        <v>55</v>
      </c>
      <c r="M393" s="89">
        <f>$H$6/H393*E393</f>
        <v>36.34615384615384</v>
      </c>
      <c r="N393" s="39">
        <f t="shared" si="87"/>
        <v>0</v>
      </c>
      <c r="O393" s="62">
        <f t="shared" si="88"/>
        <v>91.34615384615384</v>
      </c>
      <c r="P393" s="94">
        <f t="shared" si="89"/>
        <v>46.456199999999995</v>
      </c>
      <c r="Q393" s="41">
        <f t="shared" si="90"/>
        <v>0</v>
      </c>
      <c r="R393" s="179">
        <f t="shared" si="91"/>
        <v>1.0768135000000001</v>
      </c>
      <c r="S393" s="177">
        <f t="shared" si="92"/>
        <v>39.702006063650003</v>
      </c>
      <c r="T393" s="192">
        <f t="shared" si="93"/>
        <v>39.702113744999998</v>
      </c>
      <c r="U393" s="188">
        <f t="shared" si="94"/>
        <v>50.0246633187</v>
      </c>
      <c r="V393" s="177">
        <f t="shared" si="95"/>
        <v>50.0246633187</v>
      </c>
      <c r="W393" s="41">
        <f t="shared" si="96"/>
        <v>0</v>
      </c>
    </row>
    <row r="394" spans="1:23">
      <c r="A394" s="35">
        <v>3</v>
      </c>
      <c r="B394" s="2" t="s">
        <v>157</v>
      </c>
      <c r="C394" s="7">
        <v>17.821000000000002</v>
      </c>
      <c r="D394" s="126">
        <v>55</v>
      </c>
      <c r="E394" s="126">
        <v>45</v>
      </c>
      <c r="F394" s="126">
        <v>5</v>
      </c>
      <c r="G394" s="38">
        <v>17.82</v>
      </c>
      <c r="H394" s="37">
        <v>0.28000000000000003</v>
      </c>
      <c r="I394" s="37">
        <v>0</v>
      </c>
      <c r="J394" s="38">
        <f t="shared" si="85"/>
        <v>22.8096</v>
      </c>
      <c r="K394" s="38">
        <f t="shared" si="86"/>
        <v>22.8096</v>
      </c>
      <c r="L394" s="88">
        <f>$G$39/G394*(D394)</f>
        <v>55.003086419753089</v>
      </c>
      <c r="M394" s="89">
        <f>$H$359/H394*E394</f>
        <v>48.214285714285715</v>
      </c>
      <c r="N394" s="39">
        <f t="shared" si="87"/>
        <v>0</v>
      </c>
      <c r="O394" s="62">
        <f t="shared" si="88"/>
        <v>103.21737213403881</v>
      </c>
      <c r="P394" s="94">
        <f t="shared" si="89"/>
        <v>22.8096</v>
      </c>
      <c r="Q394" s="41">
        <f t="shared" si="90"/>
        <v>0</v>
      </c>
      <c r="R394" s="179">
        <f t="shared" si="91"/>
        <v>1.0768135000000001</v>
      </c>
      <c r="S394" s="177">
        <f t="shared" si="92"/>
        <v>19.189893383500003</v>
      </c>
      <c r="T394" s="192">
        <f t="shared" si="93"/>
        <v>19.18881657</v>
      </c>
      <c r="U394" s="188">
        <f t="shared" si="94"/>
        <v>24.5616852096</v>
      </c>
      <c r="V394" s="177">
        <f t="shared" si="95"/>
        <v>24.5616852096</v>
      </c>
      <c r="W394" s="41">
        <f t="shared" si="96"/>
        <v>0</v>
      </c>
    </row>
    <row r="395" spans="1:23">
      <c r="A395" s="35">
        <v>4</v>
      </c>
      <c r="B395" s="2" t="s">
        <v>158</v>
      </c>
      <c r="C395" s="7">
        <v>18.558900000000001</v>
      </c>
      <c r="D395" s="126">
        <v>55</v>
      </c>
      <c r="E395" s="126">
        <v>45</v>
      </c>
      <c r="F395" s="126">
        <v>5</v>
      </c>
      <c r="G395" s="38">
        <v>18.559999999999999</v>
      </c>
      <c r="H395" s="37">
        <v>0.32829999999999998</v>
      </c>
      <c r="I395" s="37">
        <v>0</v>
      </c>
      <c r="J395" s="38">
        <f t="shared" si="85"/>
        <v>24.653247999999998</v>
      </c>
      <c r="K395" s="38">
        <f t="shared" si="86"/>
        <v>24.653247999999998</v>
      </c>
      <c r="L395" s="88">
        <f>$G$40/G395*(D395)</f>
        <v>54.996740301724145</v>
      </c>
      <c r="M395" s="89">
        <f>$H$360/H395*E395</f>
        <v>41.120925982333233</v>
      </c>
      <c r="N395" s="39">
        <f t="shared" si="87"/>
        <v>0</v>
      </c>
      <c r="O395" s="62">
        <f t="shared" si="88"/>
        <v>96.117666284057378</v>
      </c>
      <c r="P395" s="94">
        <f t="shared" si="89"/>
        <v>24.653247999999998</v>
      </c>
      <c r="Q395" s="41">
        <f t="shared" si="90"/>
        <v>0</v>
      </c>
      <c r="R395" s="179">
        <f t="shared" si="91"/>
        <v>1.0768135000000001</v>
      </c>
      <c r="S395" s="177">
        <f t="shared" si="92"/>
        <v>19.984474065150003</v>
      </c>
      <c r="T395" s="192">
        <f t="shared" si="93"/>
        <v>19.985658560000001</v>
      </c>
      <c r="U395" s="188">
        <f t="shared" si="94"/>
        <v>26.546950265248</v>
      </c>
      <c r="V395" s="177">
        <f t="shared" si="95"/>
        <v>26.546950265248</v>
      </c>
      <c r="W395" s="41">
        <f t="shared" si="96"/>
        <v>0</v>
      </c>
    </row>
    <row r="396" spans="1:23">
      <c r="A396" s="35">
        <v>5</v>
      </c>
      <c r="B396" s="2" t="s">
        <v>159</v>
      </c>
      <c r="C396" s="7">
        <v>20.4057</v>
      </c>
      <c r="D396" s="126">
        <v>55</v>
      </c>
      <c r="E396" s="126">
        <v>45</v>
      </c>
      <c r="F396" s="126">
        <v>5</v>
      </c>
      <c r="G396" s="38">
        <v>22.4</v>
      </c>
      <c r="H396" s="37">
        <v>0.32829999999999998</v>
      </c>
      <c r="I396" s="37">
        <v>0</v>
      </c>
      <c r="J396" s="38">
        <f t="shared" si="85"/>
        <v>29.753919999999997</v>
      </c>
      <c r="K396" s="38">
        <f t="shared" si="86"/>
        <v>29.753919999999997</v>
      </c>
      <c r="L396" s="88">
        <f>$G$41/G396*(D396)</f>
        <v>50.113839285714285</v>
      </c>
      <c r="M396" s="89">
        <f>$H$9/H396*E396</f>
        <v>28.784648187633262</v>
      </c>
      <c r="N396" s="39">
        <f t="shared" si="87"/>
        <v>0</v>
      </c>
      <c r="O396" s="62">
        <f t="shared" si="88"/>
        <v>78.898487473347544</v>
      </c>
      <c r="P396" s="94">
        <f t="shared" si="89"/>
        <v>29.753919999999997</v>
      </c>
      <c r="Q396" s="41">
        <f t="shared" si="90"/>
        <v>0</v>
      </c>
      <c r="R396" s="179">
        <f t="shared" si="91"/>
        <v>1.0768135000000001</v>
      </c>
      <c r="S396" s="177">
        <f t="shared" si="92"/>
        <v>21.973133236950002</v>
      </c>
      <c r="T396" s="192">
        <f t="shared" si="93"/>
        <v>24.120622400000002</v>
      </c>
      <c r="U396" s="188">
        <f t="shared" si="94"/>
        <v>32.039422733919999</v>
      </c>
      <c r="V396" s="177">
        <f t="shared" si="95"/>
        <v>32.039422733920006</v>
      </c>
      <c r="W396" s="41">
        <f t="shared" si="96"/>
        <v>0</v>
      </c>
    </row>
    <row r="397" spans="1:23">
      <c r="A397" s="35">
        <v>6</v>
      </c>
      <c r="B397" s="2" t="s">
        <v>160</v>
      </c>
      <c r="C397" s="7">
        <v>23.934899999999999</v>
      </c>
      <c r="D397" s="126">
        <v>55</v>
      </c>
      <c r="E397" s="126">
        <v>45</v>
      </c>
      <c r="F397" s="126">
        <v>5</v>
      </c>
      <c r="G397" s="38">
        <v>24.63</v>
      </c>
      <c r="H397" s="37">
        <v>0.31</v>
      </c>
      <c r="I397" s="37">
        <v>0</v>
      </c>
      <c r="J397" s="38">
        <f t="shared" si="85"/>
        <v>32.265299999999996</v>
      </c>
      <c r="K397" s="38">
        <f t="shared" si="86"/>
        <v>32.265299999999996</v>
      </c>
      <c r="L397" s="88">
        <f>$G$42/G397*(D397)</f>
        <v>53.436865611043444</v>
      </c>
      <c r="M397" s="89">
        <f>$H$10/H397*E397</f>
        <v>30.483870967741932</v>
      </c>
      <c r="N397" s="39">
        <f t="shared" si="87"/>
        <v>0</v>
      </c>
      <c r="O397" s="62">
        <f t="shared" si="88"/>
        <v>83.92073657878538</v>
      </c>
      <c r="P397" s="94">
        <f t="shared" si="89"/>
        <v>32.265299999999996</v>
      </c>
      <c r="Q397" s="41">
        <f t="shared" si="90"/>
        <v>0</v>
      </c>
      <c r="R397" s="179">
        <f t="shared" si="91"/>
        <v>1.0768135000000001</v>
      </c>
      <c r="S397" s="177">
        <f t="shared" si="92"/>
        <v>25.773423441150001</v>
      </c>
      <c r="T397" s="192">
        <f t="shared" si="93"/>
        <v>26.521916505</v>
      </c>
      <c r="U397" s="188">
        <f t="shared" si="94"/>
        <v>34.743710621550001</v>
      </c>
      <c r="V397" s="177">
        <f t="shared" si="95"/>
        <v>34.743710621550001</v>
      </c>
      <c r="W397" s="41">
        <f t="shared" si="96"/>
        <v>0</v>
      </c>
    </row>
    <row r="398" spans="1:23">
      <c r="A398" s="35">
        <v>7</v>
      </c>
      <c r="B398" s="2" t="s">
        <v>161</v>
      </c>
      <c r="C398" s="7">
        <v>29.0853</v>
      </c>
      <c r="D398" s="126">
        <v>55</v>
      </c>
      <c r="E398" s="126">
        <v>45</v>
      </c>
      <c r="F398" s="126">
        <v>5</v>
      </c>
      <c r="G398" s="38">
        <v>29.09</v>
      </c>
      <c r="H398" s="37">
        <v>0.3</v>
      </c>
      <c r="I398" s="37">
        <v>0</v>
      </c>
      <c r="J398" s="38">
        <f t="shared" si="85"/>
        <v>37.817</v>
      </c>
      <c r="K398" s="38">
        <f t="shared" si="86"/>
        <v>37.817</v>
      </c>
      <c r="L398" s="88">
        <f>$G$11/G398*(D398)</f>
        <v>55</v>
      </c>
      <c r="M398" s="89">
        <f>$H$11/H398*E398</f>
        <v>31.499999999999996</v>
      </c>
      <c r="N398" s="39">
        <f t="shared" si="87"/>
        <v>0</v>
      </c>
      <c r="O398" s="62">
        <f t="shared" si="88"/>
        <v>86.5</v>
      </c>
      <c r="P398" s="94">
        <f t="shared" si="89"/>
        <v>37.817</v>
      </c>
      <c r="Q398" s="41">
        <f t="shared" si="90"/>
        <v>0</v>
      </c>
      <c r="R398" s="179">
        <f t="shared" si="91"/>
        <v>1.0768135000000001</v>
      </c>
      <c r="S398" s="177">
        <f t="shared" si="92"/>
        <v>31.319443691550003</v>
      </c>
      <c r="T398" s="192">
        <f t="shared" si="93"/>
        <v>31.324504715000003</v>
      </c>
      <c r="U398" s="188">
        <f t="shared" si="94"/>
        <v>40.721856129500004</v>
      </c>
      <c r="V398" s="177">
        <f t="shared" si="95"/>
        <v>40.721856129500004</v>
      </c>
      <c r="W398" s="41">
        <f t="shared" si="96"/>
        <v>0</v>
      </c>
    </row>
    <row r="399" spans="1:23">
      <c r="A399" s="35">
        <v>8</v>
      </c>
      <c r="B399" s="2" t="s">
        <v>162</v>
      </c>
      <c r="C399" s="7">
        <v>30.498100000000001</v>
      </c>
      <c r="D399" s="126">
        <v>55</v>
      </c>
      <c r="E399" s="126">
        <v>45</v>
      </c>
      <c r="F399" s="126">
        <v>5</v>
      </c>
      <c r="G399" s="38">
        <v>30.5</v>
      </c>
      <c r="H399" s="43">
        <v>0.28999999999999998</v>
      </c>
      <c r="I399" s="37">
        <v>0</v>
      </c>
      <c r="J399" s="38">
        <f t="shared" si="85"/>
        <v>39.344999999999999</v>
      </c>
      <c r="K399" s="38">
        <f t="shared" si="86"/>
        <v>39.344999999999999</v>
      </c>
      <c r="L399" s="88">
        <f>$G$44/G399*(D399)</f>
        <v>54.996573770491807</v>
      </c>
      <c r="M399" s="89">
        <f>$H$12/H399*E399</f>
        <v>32.586206896551722</v>
      </c>
      <c r="N399" s="39">
        <f t="shared" si="87"/>
        <v>0</v>
      </c>
      <c r="O399" s="62">
        <f t="shared" si="88"/>
        <v>87.582780667043522</v>
      </c>
      <c r="P399" s="94">
        <f t="shared" si="89"/>
        <v>39.344999999999999</v>
      </c>
      <c r="Q399" s="41">
        <f t="shared" si="90"/>
        <v>0</v>
      </c>
      <c r="R399" s="179">
        <f t="shared" si="91"/>
        <v>1.0768135000000001</v>
      </c>
      <c r="S399" s="177">
        <f t="shared" si="92"/>
        <v>32.840765804350006</v>
      </c>
      <c r="T399" s="192">
        <f t="shared" si="93"/>
        <v>32.842811750000003</v>
      </c>
      <c r="U399" s="188">
        <f t="shared" si="94"/>
        <v>42.367227157500004</v>
      </c>
      <c r="V399" s="177">
        <f t="shared" si="95"/>
        <v>42.367227157500004</v>
      </c>
      <c r="W399" s="41">
        <f t="shared" si="96"/>
        <v>0</v>
      </c>
    </row>
    <row r="400" spans="1:23">
      <c r="A400" s="35">
        <v>9</v>
      </c>
      <c r="B400" s="2" t="s">
        <v>163</v>
      </c>
      <c r="C400" s="7">
        <v>33.809100000000001</v>
      </c>
      <c r="D400" s="126">
        <v>55</v>
      </c>
      <c r="E400" s="126">
        <v>45</v>
      </c>
      <c r="F400" s="126">
        <v>5</v>
      </c>
      <c r="G400" s="38">
        <v>33.81</v>
      </c>
      <c r="H400" s="43">
        <v>0.25</v>
      </c>
      <c r="I400" s="37">
        <v>0</v>
      </c>
      <c r="J400" s="38">
        <f t="shared" si="85"/>
        <v>42.262500000000003</v>
      </c>
      <c r="K400" s="38">
        <f t="shared" si="86"/>
        <v>42.262500000000003</v>
      </c>
      <c r="L400" s="88">
        <f>$G$45/G400*(D400)</f>
        <v>54.998535936113576</v>
      </c>
      <c r="M400" s="89">
        <f>$H$13/H400*E400</f>
        <v>37.799999999999997</v>
      </c>
      <c r="N400" s="39">
        <f t="shared" si="87"/>
        <v>0</v>
      </c>
      <c r="O400" s="62">
        <f t="shared" si="88"/>
        <v>92.798535936113581</v>
      </c>
      <c r="P400" s="94">
        <f t="shared" si="89"/>
        <v>42.262500000000003</v>
      </c>
      <c r="Q400" s="41">
        <f t="shared" si="90"/>
        <v>0</v>
      </c>
      <c r="R400" s="179">
        <f t="shared" si="91"/>
        <v>1.0768135000000001</v>
      </c>
      <c r="S400" s="177">
        <f t="shared" si="92"/>
        <v>36.406095302850005</v>
      </c>
      <c r="T400" s="192">
        <f t="shared" si="93"/>
        <v>36.407064435000002</v>
      </c>
      <c r="U400" s="188">
        <f t="shared" si="94"/>
        <v>45.508830543750008</v>
      </c>
      <c r="V400" s="177">
        <f t="shared" si="95"/>
        <v>45.508830543750001</v>
      </c>
      <c r="W400" s="41">
        <f t="shared" si="96"/>
        <v>0</v>
      </c>
    </row>
    <row r="401" spans="1:23">
      <c r="A401" s="35">
        <v>10</v>
      </c>
      <c r="B401" s="2" t="s">
        <v>164</v>
      </c>
      <c r="C401" s="7">
        <v>35.161900000000003</v>
      </c>
      <c r="D401" s="126">
        <v>55</v>
      </c>
      <c r="E401" s="126">
        <v>45</v>
      </c>
      <c r="F401" s="126">
        <v>5</v>
      </c>
      <c r="G401" s="38">
        <v>35.159999999999997</v>
      </c>
      <c r="H401" s="43">
        <v>0.24</v>
      </c>
      <c r="I401" s="37">
        <v>0</v>
      </c>
      <c r="J401" s="38">
        <f t="shared" si="85"/>
        <v>43.598399999999998</v>
      </c>
      <c r="K401" s="38">
        <f t="shared" si="86"/>
        <v>43.598399999999998</v>
      </c>
      <c r="L401" s="88">
        <f>$G$46/G401*(D401)</f>
        <v>55.002972127417529</v>
      </c>
      <c r="M401" s="89">
        <f>$H$14/H401*E401</f>
        <v>39.375</v>
      </c>
      <c r="N401" s="39">
        <f t="shared" si="87"/>
        <v>0</v>
      </c>
      <c r="O401" s="62">
        <f t="shared" si="88"/>
        <v>94.377972127417536</v>
      </c>
      <c r="P401" s="94">
        <f t="shared" si="89"/>
        <v>43.598399999999998</v>
      </c>
      <c r="Q401" s="41">
        <f t="shared" si="90"/>
        <v>0</v>
      </c>
      <c r="R401" s="179">
        <f t="shared" si="91"/>
        <v>1.0768135000000001</v>
      </c>
      <c r="S401" s="177">
        <f t="shared" si="92"/>
        <v>37.862808605650009</v>
      </c>
      <c r="T401" s="192">
        <f t="shared" si="93"/>
        <v>37.860762659999999</v>
      </c>
      <c r="U401" s="188">
        <f t="shared" si="94"/>
        <v>46.947345698399999</v>
      </c>
      <c r="V401" s="177">
        <f t="shared" si="95"/>
        <v>46.947345698399999</v>
      </c>
      <c r="W401" s="41">
        <f t="shared" si="96"/>
        <v>0</v>
      </c>
    </row>
    <row r="402" spans="1:23">
      <c r="A402" s="35">
        <v>11</v>
      </c>
      <c r="B402" s="2" t="s">
        <v>165</v>
      </c>
      <c r="C402" s="7">
        <v>39.588799999999999</v>
      </c>
      <c r="D402" s="126">
        <v>55</v>
      </c>
      <c r="E402" s="126">
        <v>45</v>
      </c>
      <c r="F402" s="126">
        <v>5</v>
      </c>
      <c r="G402" s="38">
        <v>39.590000000000003</v>
      </c>
      <c r="H402" s="43">
        <v>0.28999999999999998</v>
      </c>
      <c r="I402" s="37">
        <v>0</v>
      </c>
      <c r="J402" s="38">
        <f t="shared" si="85"/>
        <v>51.071100000000001</v>
      </c>
      <c r="K402" s="38">
        <f t="shared" si="86"/>
        <v>51.071100000000001</v>
      </c>
      <c r="L402" s="88">
        <f>$G$15/G402*(D402)</f>
        <v>55</v>
      </c>
      <c r="M402" s="89">
        <f>$H$15/H402*E402</f>
        <v>32.586206896551722</v>
      </c>
      <c r="N402" s="39">
        <f t="shared" si="87"/>
        <v>0</v>
      </c>
      <c r="O402" s="62">
        <f t="shared" si="88"/>
        <v>87.586206896551715</v>
      </c>
      <c r="P402" s="94">
        <f t="shared" si="89"/>
        <v>51.071100000000001</v>
      </c>
      <c r="Q402" s="41">
        <f t="shared" si="90"/>
        <v>0</v>
      </c>
      <c r="R402" s="179">
        <f t="shared" si="91"/>
        <v>1.0768135000000001</v>
      </c>
      <c r="S402" s="177">
        <f t="shared" si="92"/>
        <v>42.629754288800001</v>
      </c>
      <c r="T402" s="192">
        <f t="shared" si="93"/>
        <v>42.631046465000004</v>
      </c>
      <c r="U402" s="188">
        <f t="shared" si="94"/>
        <v>54.994049939850008</v>
      </c>
      <c r="V402" s="177">
        <f t="shared" si="95"/>
        <v>54.994049939850001</v>
      </c>
      <c r="W402" s="41">
        <f t="shared" si="96"/>
        <v>0</v>
      </c>
    </row>
    <row r="403" spans="1:23">
      <c r="A403" s="35">
        <v>12</v>
      </c>
      <c r="B403" s="2" t="s">
        <v>166</v>
      </c>
      <c r="C403" s="7">
        <v>19.9009</v>
      </c>
      <c r="D403" s="126">
        <v>55</v>
      </c>
      <c r="E403" s="126">
        <v>45</v>
      </c>
      <c r="F403" s="126">
        <v>5</v>
      </c>
      <c r="G403" s="38">
        <v>19.899999999999999</v>
      </c>
      <c r="H403" s="43">
        <v>0.28999999999999998</v>
      </c>
      <c r="I403" s="37">
        <v>0</v>
      </c>
      <c r="J403" s="38">
        <f t="shared" si="85"/>
        <v>25.670999999999999</v>
      </c>
      <c r="K403" s="38">
        <f t="shared" si="86"/>
        <v>25.670999999999999</v>
      </c>
      <c r="L403" s="88">
        <f>$G$16/G403*(D403)</f>
        <v>55</v>
      </c>
      <c r="M403" s="89">
        <f>$H$368/H403*E403</f>
        <v>46.551724137931039</v>
      </c>
      <c r="N403" s="39">
        <f t="shared" si="87"/>
        <v>0</v>
      </c>
      <c r="O403" s="62">
        <f t="shared" si="88"/>
        <v>101.55172413793105</v>
      </c>
      <c r="P403" s="94">
        <f t="shared" si="89"/>
        <v>25.670999999999999</v>
      </c>
      <c r="Q403" s="41">
        <f t="shared" si="90"/>
        <v>0</v>
      </c>
      <c r="R403" s="179">
        <f t="shared" si="91"/>
        <v>1.0768135000000001</v>
      </c>
      <c r="S403" s="177">
        <f t="shared" si="92"/>
        <v>21.429557782150003</v>
      </c>
      <c r="T403" s="192">
        <f t="shared" si="93"/>
        <v>21.428588650000002</v>
      </c>
      <c r="U403" s="188">
        <f t="shared" si="94"/>
        <v>27.6428793585</v>
      </c>
      <c r="V403" s="177">
        <f t="shared" si="95"/>
        <v>27.642879358500004</v>
      </c>
      <c r="W403" s="41">
        <f t="shared" si="96"/>
        <v>0</v>
      </c>
    </row>
    <row r="404" spans="1:23">
      <c r="A404" s="35">
        <v>13</v>
      </c>
      <c r="B404" s="2" t="s">
        <v>167</v>
      </c>
      <c r="C404" s="7">
        <v>21.8812</v>
      </c>
      <c r="D404" s="126">
        <v>55</v>
      </c>
      <c r="E404" s="126">
        <v>45</v>
      </c>
      <c r="F404" s="126">
        <v>5</v>
      </c>
      <c r="G404" s="38">
        <v>21.88</v>
      </c>
      <c r="H404" s="43">
        <v>0.32829999999999998</v>
      </c>
      <c r="I404" s="37">
        <v>0</v>
      </c>
      <c r="J404" s="38">
        <f t="shared" si="85"/>
        <v>29.063203999999999</v>
      </c>
      <c r="K404" s="38">
        <f t="shared" si="86"/>
        <v>29.063203999999999</v>
      </c>
      <c r="L404" s="88">
        <f>$G$17/G404*(D404)</f>
        <v>55</v>
      </c>
      <c r="M404" s="89">
        <f>$H$17/H404*E404</f>
        <v>28.784648187633262</v>
      </c>
      <c r="N404" s="39">
        <f t="shared" si="87"/>
        <v>0</v>
      </c>
      <c r="O404" s="62">
        <f t="shared" si="88"/>
        <v>83.784648187633266</v>
      </c>
      <c r="P404" s="94">
        <f t="shared" si="89"/>
        <v>29.063203999999999</v>
      </c>
      <c r="Q404" s="41">
        <f t="shared" si="90"/>
        <v>0</v>
      </c>
      <c r="R404" s="179">
        <f t="shared" si="91"/>
        <v>1.0768135000000001</v>
      </c>
      <c r="S404" s="177">
        <f t="shared" si="92"/>
        <v>23.561971556200003</v>
      </c>
      <c r="T404" s="192">
        <f t="shared" si="93"/>
        <v>23.56067938</v>
      </c>
      <c r="U404" s="188">
        <f t="shared" si="94"/>
        <v>31.295650420454002</v>
      </c>
      <c r="V404" s="177">
        <f t="shared" si="95"/>
        <v>31.295650420453999</v>
      </c>
      <c r="W404" s="41">
        <f t="shared" si="96"/>
        <v>0</v>
      </c>
    </row>
    <row r="405" spans="1:23">
      <c r="A405" s="35">
        <v>14</v>
      </c>
      <c r="B405" s="2" t="s">
        <v>168</v>
      </c>
      <c r="C405" s="7">
        <v>24.058700000000002</v>
      </c>
      <c r="D405" s="126">
        <v>55</v>
      </c>
      <c r="E405" s="126">
        <v>45</v>
      </c>
      <c r="F405" s="126">
        <v>5</v>
      </c>
      <c r="G405" s="38">
        <v>24.06</v>
      </c>
      <c r="H405" s="43">
        <v>0.28000000000000003</v>
      </c>
      <c r="I405" s="37">
        <v>0</v>
      </c>
      <c r="J405" s="38">
        <f t="shared" si="85"/>
        <v>30.796799999999998</v>
      </c>
      <c r="K405" s="38">
        <f t="shared" si="86"/>
        <v>30.796799999999998</v>
      </c>
      <c r="L405" s="88">
        <f>$G$18/G405*(D405)</f>
        <v>55</v>
      </c>
      <c r="M405" s="89">
        <f>$H$18/H405*E405</f>
        <v>33.749999999999993</v>
      </c>
      <c r="N405" s="39">
        <f t="shared" si="87"/>
        <v>0</v>
      </c>
      <c r="O405" s="62">
        <f t="shared" si="88"/>
        <v>88.75</v>
      </c>
      <c r="P405" s="94">
        <f t="shared" si="89"/>
        <v>30.796799999999998</v>
      </c>
      <c r="Q405" s="41">
        <f t="shared" si="90"/>
        <v>0</v>
      </c>
      <c r="R405" s="179">
        <f t="shared" si="91"/>
        <v>1.0768135000000001</v>
      </c>
      <c r="S405" s="177">
        <f t="shared" si="92"/>
        <v>25.906732952450003</v>
      </c>
      <c r="T405" s="192">
        <f t="shared" si="93"/>
        <v>25.908132810000001</v>
      </c>
      <c r="U405" s="188">
        <f t="shared" si="94"/>
        <v>33.162409996800001</v>
      </c>
      <c r="V405" s="177">
        <f t="shared" si="95"/>
        <v>33.162409996800001</v>
      </c>
      <c r="W405" s="41">
        <f t="shared" si="96"/>
        <v>0</v>
      </c>
    </row>
    <row r="406" spans="1:23">
      <c r="A406" s="35">
        <v>15</v>
      </c>
      <c r="B406" s="2" t="s">
        <v>169</v>
      </c>
      <c r="C406" s="7">
        <v>24.636099999999999</v>
      </c>
      <c r="D406" s="126">
        <v>55</v>
      </c>
      <c r="E406" s="126">
        <v>45</v>
      </c>
      <c r="F406" s="126">
        <v>5</v>
      </c>
      <c r="G406" s="38">
        <v>24.64</v>
      </c>
      <c r="H406" s="43">
        <v>0.27</v>
      </c>
      <c r="I406" s="37">
        <v>0</v>
      </c>
      <c r="J406" s="38">
        <f t="shared" si="85"/>
        <v>31.2928</v>
      </c>
      <c r="K406" s="38">
        <f t="shared" si="86"/>
        <v>31.2928</v>
      </c>
      <c r="L406" s="88">
        <f>$G$51/G406*(D406)</f>
        <v>55</v>
      </c>
      <c r="M406" s="89">
        <f>$H$19/H406*E406</f>
        <v>34.999999999999993</v>
      </c>
      <c r="N406" s="39">
        <f t="shared" si="87"/>
        <v>0</v>
      </c>
      <c r="O406" s="62">
        <f t="shared" si="88"/>
        <v>90</v>
      </c>
      <c r="P406" s="94">
        <f t="shared" si="89"/>
        <v>31.2928</v>
      </c>
      <c r="Q406" s="41">
        <f t="shared" si="90"/>
        <v>0</v>
      </c>
      <c r="R406" s="179">
        <f t="shared" si="91"/>
        <v>1.0768135000000001</v>
      </c>
      <c r="S406" s="177">
        <f t="shared" si="92"/>
        <v>26.528485067350001</v>
      </c>
      <c r="T406" s="192">
        <f t="shared" si="93"/>
        <v>26.532684640000003</v>
      </c>
      <c r="U406" s="188">
        <f t="shared" si="94"/>
        <v>33.696509492800004</v>
      </c>
      <c r="V406" s="177">
        <f t="shared" si="95"/>
        <v>33.696509492800004</v>
      </c>
      <c r="W406" s="41">
        <f t="shared" si="96"/>
        <v>0</v>
      </c>
    </row>
    <row r="407" spans="1:23">
      <c r="A407" s="35">
        <v>16</v>
      </c>
      <c r="B407" s="2" t="s">
        <v>170</v>
      </c>
      <c r="C407" s="7">
        <v>36.005800000000001</v>
      </c>
      <c r="D407" s="126">
        <v>55</v>
      </c>
      <c r="E407" s="126">
        <v>45</v>
      </c>
      <c r="F407" s="126">
        <v>5</v>
      </c>
      <c r="G407" s="38">
        <v>36.01</v>
      </c>
      <c r="H407" s="43">
        <v>0.27</v>
      </c>
      <c r="I407" s="37">
        <v>0</v>
      </c>
      <c r="J407" s="38">
        <f t="shared" si="85"/>
        <v>45.732699999999994</v>
      </c>
      <c r="K407" s="38">
        <f t="shared" si="86"/>
        <v>45.732699999999994</v>
      </c>
      <c r="L407" s="88">
        <f>$G$20/G407*(D407)</f>
        <v>55</v>
      </c>
      <c r="M407" s="89">
        <f>$H$20/H407*E407</f>
        <v>34.999999999999993</v>
      </c>
      <c r="N407" s="39">
        <f t="shared" si="87"/>
        <v>0</v>
      </c>
      <c r="O407" s="62">
        <f t="shared" si="88"/>
        <v>90</v>
      </c>
      <c r="P407" s="94">
        <f t="shared" si="89"/>
        <v>45.732699999999994</v>
      </c>
      <c r="Q407" s="41">
        <f t="shared" si="90"/>
        <v>0</v>
      </c>
      <c r="R407" s="179">
        <f t="shared" si="91"/>
        <v>1.0768135000000001</v>
      </c>
      <c r="S407" s="177">
        <f t="shared" si="92"/>
        <v>38.771531518300002</v>
      </c>
      <c r="T407" s="192">
        <f t="shared" si="93"/>
        <v>38.776054135000003</v>
      </c>
      <c r="U407" s="188">
        <f t="shared" si="94"/>
        <v>49.245588751450001</v>
      </c>
      <c r="V407" s="177">
        <f t="shared" si="95"/>
        <v>49.245588751450001</v>
      </c>
      <c r="W407" s="41">
        <f t="shared" si="96"/>
        <v>0</v>
      </c>
    </row>
    <row r="408" spans="1:23">
      <c r="A408" s="35">
        <v>17</v>
      </c>
      <c r="B408" s="2" t="s">
        <v>171</v>
      </c>
      <c r="C408" s="7">
        <v>31.2301</v>
      </c>
      <c r="D408" s="126">
        <v>55</v>
      </c>
      <c r="E408" s="126">
        <v>45</v>
      </c>
      <c r="F408" s="126">
        <v>5</v>
      </c>
      <c r="G408" s="38">
        <v>31.23</v>
      </c>
      <c r="H408" s="43">
        <v>0.28000000000000003</v>
      </c>
      <c r="I408" s="37">
        <v>0</v>
      </c>
      <c r="J408" s="38">
        <f t="shared" si="85"/>
        <v>39.974400000000003</v>
      </c>
      <c r="K408" s="38">
        <f t="shared" si="86"/>
        <v>39.974400000000003</v>
      </c>
      <c r="L408" s="88">
        <f>$G$21/G408*(D408)</f>
        <v>55</v>
      </c>
      <c r="M408" s="89">
        <f>$H$21/H408*E408</f>
        <v>33.749999999999993</v>
      </c>
      <c r="N408" s="39">
        <f t="shared" si="87"/>
        <v>0</v>
      </c>
      <c r="O408" s="62">
        <f t="shared" si="88"/>
        <v>88.75</v>
      </c>
      <c r="P408" s="94">
        <f t="shared" si="89"/>
        <v>39.974400000000003</v>
      </c>
      <c r="Q408" s="41">
        <f t="shared" si="90"/>
        <v>0</v>
      </c>
      <c r="R408" s="179">
        <f t="shared" si="91"/>
        <v>1.0768135000000001</v>
      </c>
      <c r="S408" s="177">
        <f t="shared" si="92"/>
        <v>33.628993286350003</v>
      </c>
      <c r="T408" s="192">
        <f t="shared" si="93"/>
        <v>33.628885605000001</v>
      </c>
      <c r="U408" s="188">
        <f t="shared" si="94"/>
        <v>43.044973574400004</v>
      </c>
      <c r="V408" s="177">
        <f t="shared" si="95"/>
        <v>43.044973574400004</v>
      </c>
      <c r="W408" s="41">
        <f t="shared" si="96"/>
        <v>0</v>
      </c>
    </row>
    <row r="409" spans="1:23">
      <c r="A409" s="35">
        <v>18</v>
      </c>
      <c r="B409" s="2" t="s">
        <v>172</v>
      </c>
      <c r="C409" s="7">
        <v>32.747100000000003</v>
      </c>
      <c r="D409" s="126">
        <v>55</v>
      </c>
      <c r="E409" s="126">
        <v>45</v>
      </c>
      <c r="F409" s="126">
        <v>5</v>
      </c>
      <c r="G409" s="38">
        <v>32.75</v>
      </c>
      <c r="H409" s="43">
        <v>0.28999999999999998</v>
      </c>
      <c r="I409" s="37">
        <v>0</v>
      </c>
      <c r="J409" s="38">
        <f t="shared" si="85"/>
        <v>42.247500000000002</v>
      </c>
      <c r="K409" s="38">
        <f t="shared" si="86"/>
        <v>42.247500000000002</v>
      </c>
      <c r="L409" s="88">
        <f>$G$22/G409*(D409)</f>
        <v>55</v>
      </c>
      <c r="M409" s="89">
        <f>$H$22/H409*E409</f>
        <v>32.586206896551722</v>
      </c>
      <c r="N409" s="39">
        <f t="shared" si="87"/>
        <v>0</v>
      </c>
      <c r="O409" s="62">
        <f t="shared" si="88"/>
        <v>87.586206896551715</v>
      </c>
      <c r="P409" s="94">
        <f t="shared" si="89"/>
        <v>42.247500000000002</v>
      </c>
      <c r="Q409" s="41">
        <f t="shared" si="90"/>
        <v>0</v>
      </c>
      <c r="R409" s="179">
        <f t="shared" si="91"/>
        <v>1.0768135000000001</v>
      </c>
      <c r="S409" s="177">
        <f t="shared" si="92"/>
        <v>35.262519365850004</v>
      </c>
      <c r="T409" s="192">
        <f t="shared" si="93"/>
        <v>35.265642124999999</v>
      </c>
      <c r="U409" s="188">
        <f t="shared" si="94"/>
        <v>45.492678341250006</v>
      </c>
      <c r="V409" s="177">
        <f t="shared" si="95"/>
        <v>45.492678341249999</v>
      </c>
      <c r="W409" s="41">
        <f t="shared" si="96"/>
        <v>0</v>
      </c>
    </row>
    <row r="410" spans="1:23">
      <c r="A410" s="35">
        <v>19</v>
      </c>
      <c r="B410" s="2" t="s">
        <v>173</v>
      </c>
      <c r="C410" s="7">
        <v>36.869900000000001</v>
      </c>
      <c r="D410" s="126">
        <v>55</v>
      </c>
      <c r="E410" s="126">
        <v>45</v>
      </c>
      <c r="F410" s="126">
        <v>5</v>
      </c>
      <c r="G410" s="38">
        <v>36.869999999999997</v>
      </c>
      <c r="H410" s="43">
        <v>0.28999999999999998</v>
      </c>
      <c r="I410" s="37">
        <v>0</v>
      </c>
      <c r="J410" s="38">
        <f t="shared" si="85"/>
        <v>47.562299999999993</v>
      </c>
      <c r="K410" s="38">
        <f t="shared" si="86"/>
        <v>47.562299999999993</v>
      </c>
      <c r="L410" s="88">
        <f>$G$23/G410*(D410)</f>
        <v>55</v>
      </c>
      <c r="M410" s="89">
        <f>$H$23/H410*E410</f>
        <v>32.586206896551722</v>
      </c>
      <c r="N410" s="39">
        <f t="shared" si="87"/>
        <v>0</v>
      </c>
      <c r="O410" s="62">
        <f t="shared" si="88"/>
        <v>87.586206896551715</v>
      </c>
      <c r="P410" s="94">
        <f t="shared" si="89"/>
        <v>47.562299999999993</v>
      </c>
      <c r="Q410" s="41">
        <f t="shared" si="90"/>
        <v>0</v>
      </c>
      <c r="R410" s="179">
        <f t="shared" si="91"/>
        <v>1.0768135000000001</v>
      </c>
      <c r="S410" s="177">
        <f t="shared" si="92"/>
        <v>39.702006063650003</v>
      </c>
      <c r="T410" s="192">
        <f t="shared" si="93"/>
        <v>39.702113744999998</v>
      </c>
      <c r="U410" s="188">
        <f t="shared" si="94"/>
        <v>51.215726731049998</v>
      </c>
      <c r="V410" s="177">
        <f t="shared" si="95"/>
        <v>51.215726731049998</v>
      </c>
      <c r="W410" s="41">
        <f t="shared" si="96"/>
        <v>0</v>
      </c>
    </row>
    <row r="411" spans="1:23">
      <c r="A411" s="35">
        <v>20</v>
      </c>
      <c r="B411" s="2" t="s">
        <v>174</v>
      </c>
      <c r="C411" s="7">
        <v>41.511800000000001</v>
      </c>
      <c r="D411" s="126">
        <v>55</v>
      </c>
      <c r="E411" s="126">
        <v>45</v>
      </c>
      <c r="F411" s="126">
        <v>5</v>
      </c>
      <c r="G411" s="38">
        <v>41.51</v>
      </c>
      <c r="H411" s="43">
        <v>0.32829999999999998</v>
      </c>
      <c r="I411" s="37">
        <v>0</v>
      </c>
      <c r="J411" s="38">
        <f t="shared" si="85"/>
        <v>55.137732999999997</v>
      </c>
      <c r="K411" s="38">
        <f t="shared" si="86"/>
        <v>55.137732999999997</v>
      </c>
      <c r="L411" s="88">
        <f>$G$24/G411*(D411)</f>
        <v>55</v>
      </c>
      <c r="M411" s="89">
        <f>$H$24/H411*E411</f>
        <v>28.784648187633262</v>
      </c>
      <c r="N411" s="39">
        <f t="shared" si="87"/>
        <v>0</v>
      </c>
      <c r="O411" s="62">
        <f t="shared" si="88"/>
        <v>83.784648187633266</v>
      </c>
      <c r="P411" s="94">
        <f t="shared" si="89"/>
        <v>55.137732999999997</v>
      </c>
      <c r="Q411" s="41">
        <f t="shared" si="90"/>
        <v>0</v>
      </c>
      <c r="R411" s="179">
        <f t="shared" si="91"/>
        <v>1.0768135000000001</v>
      </c>
      <c r="S411" s="177">
        <f t="shared" si="92"/>
        <v>44.700466649300004</v>
      </c>
      <c r="T411" s="192">
        <f t="shared" si="93"/>
        <v>44.698528385000003</v>
      </c>
      <c r="U411" s="188">
        <f t="shared" si="94"/>
        <v>59.373055253795499</v>
      </c>
      <c r="V411" s="177">
        <f t="shared" si="95"/>
        <v>59.373055253795499</v>
      </c>
      <c r="W411" s="41">
        <f t="shared" si="96"/>
        <v>0</v>
      </c>
    </row>
    <row r="412" spans="1:23">
      <c r="A412" s="35">
        <v>21</v>
      </c>
      <c r="B412" s="2" t="s">
        <v>175</v>
      </c>
      <c r="C412" s="7">
        <v>19.9009</v>
      </c>
      <c r="D412" s="126">
        <v>55</v>
      </c>
      <c r="E412" s="126">
        <v>45</v>
      </c>
      <c r="F412" s="126">
        <v>5</v>
      </c>
      <c r="G412" s="38">
        <v>19.899999999999999</v>
      </c>
      <c r="H412" s="43">
        <v>0.28999999999999998</v>
      </c>
      <c r="I412" s="37">
        <v>0</v>
      </c>
      <c r="J412" s="38">
        <f t="shared" si="85"/>
        <v>25.670999999999999</v>
      </c>
      <c r="K412" s="38">
        <f t="shared" si="86"/>
        <v>25.670999999999999</v>
      </c>
      <c r="L412" s="88">
        <f>$G$25/G412*(D412)</f>
        <v>55</v>
      </c>
      <c r="M412" s="89">
        <f>$H$25/H412*E412</f>
        <v>32.586206896551722</v>
      </c>
      <c r="N412" s="39">
        <f t="shared" si="87"/>
        <v>0</v>
      </c>
      <c r="O412" s="62">
        <f t="shared" si="88"/>
        <v>87.586206896551715</v>
      </c>
      <c r="P412" s="94">
        <f t="shared" si="89"/>
        <v>25.670999999999999</v>
      </c>
      <c r="Q412" s="41">
        <f t="shared" si="90"/>
        <v>0</v>
      </c>
      <c r="R412" s="179">
        <f t="shared" si="91"/>
        <v>1.0768135000000001</v>
      </c>
      <c r="S412" s="177">
        <f t="shared" si="92"/>
        <v>21.429557782150003</v>
      </c>
      <c r="T412" s="192">
        <f t="shared" si="93"/>
        <v>21.428588650000002</v>
      </c>
      <c r="U412" s="188">
        <f t="shared" si="94"/>
        <v>27.6428793585</v>
      </c>
      <c r="V412" s="177">
        <f t="shared" si="95"/>
        <v>27.642879358500004</v>
      </c>
      <c r="W412" s="41">
        <f t="shared" si="96"/>
        <v>0</v>
      </c>
    </row>
    <row r="413" spans="1:23">
      <c r="A413" s="35">
        <v>22</v>
      </c>
      <c r="B413" s="2" t="s">
        <v>176</v>
      </c>
      <c r="C413" s="7">
        <v>21.8812</v>
      </c>
      <c r="D413" s="126">
        <v>55</v>
      </c>
      <c r="E413" s="126">
        <v>45</v>
      </c>
      <c r="F413" s="126">
        <v>5</v>
      </c>
      <c r="G413" s="38">
        <v>21.88</v>
      </c>
      <c r="H413" s="43">
        <v>0.25</v>
      </c>
      <c r="I413" s="37">
        <v>0</v>
      </c>
      <c r="J413" s="38">
        <f t="shared" si="85"/>
        <v>27.349999999999998</v>
      </c>
      <c r="K413" s="38">
        <f t="shared" si="86"/>
        <v>27.349999999999998</v>
      </c>
      <c r="L413" s="88">
        <f>$G$26/G413*(D413)</f>
        <v>55</v>
      </c>
      <c r="M413" s="89">
        <f>$H$26/H413*E413</f>
        <v>37.799999999999997</v>
      </c>
      <c r="N413" s="39">
        <f t="shared" si="87"/>
        <v>0</v>
      </c>
      <c r="O413" s="62">
        <f t="shared" si="88"/>
        <v>92.8</v>
      </c>
      <c r="P413" s="94">
        <f t="shared" si="89"/>
        <v>27.349999999999998</v>
      </c>
      <c r="Q413" s="41">
        <f t="shared" si="90"/>
        <v>0</v>
      </c>
      <c r="R413" s="179">
        <f t="shared" si="91"/>
        <v>1.0768135000000001</v>
      </c>
      <c r="S413" s="177">
        <f t="shared" si="92"/>
        <v>23.561971556200003</v>
      </c>
      <c r="T413" s="192">
        <f t="shared" si="93"/>
        <v>23.56067938</v>
      </c>
      <c r="U413" s="188">
        <f t="shared" si="94"/>
        <v>29.450849224999999</v>
      </c>
      <c r="V413" s="177">
        <f t="shared" si="95"/>
        <v>29.450849224999999</v>
      </c>
      <c r="W413" s="41">
        <f t="shared" si="96"/>
        <v>0</v>
      </c>
    </row>
    <row r="414" spans="1:23">
      <c r="A414" s="35">
        <v>23</v>
      </c>
      <c r="B414" s="2" t="s">
        <v>177</v>
      </c>
      <c r="C414" s="7">
        <v>24.058700000000002</v>
      </c>
      <c r="D414" s="126">
        <v>55</v>
      </c>
      <c r="E414" s="126">
        <v>45</v>
      </c>
      <c r="F414" s="126">
        <v>5</v>
      </c>
      <c r="G414" s="38">
        <v>24.06</v>
      </c>
      <c r="H414" s="43">
        <v>0.24</v>
      </c>
      <c r="I414" s="37">
        <v>0</v>
      </c>
      <c r="J414" s="38">
        <f t="shared" si="85"/>
        <v>29.834399999999999</v>
      </c>
      <c r="K414" s="38">
        <f t="shared" si="86"/>
        <v>29.834399999999999</v>
      </c>
      <c r="L414" s="88">
        <f>$G$27/G414*(D414)</f>
        <v>55</v>
      </c>
      <c r="M414" s="89">
        <f>$H$27/H414*E414</f>
        <v>39.375</v>
      </c>
      <c r="N414" s="39">
        <f t="shared" si="87"/>
        <v>0</v>
      </c>
      <c r="O414" s="62">
        <f t="shared" si="88"/>
        <v>94.375</v>
      </c>
      <c r="P414" s="94">
        <f t="shared" si="89"/>
        <v>29.834399999999999</v>
      </c>
      <c r="Q414" s="41">
        <f t="shared" si="90"/>
        <v>0</v>
      </c>
      <c r="R414" s="179">
        <f t="shared" si="91"/>
        <v>1.0768135000000001</v>
      </c>
      <c r="S414" s="177">
        <f t="shared" si="92"/>
        <v>25.906732952450003</v>
      </c>
      <c r="T414" s="192">
        <f t="shared" si="93"/>
        <v>25.908132810000001</v>
      </c>
      <c r="U414" s="188">
        <f t="shared" si="94"/>
        <v>32.126084684399999</v>
      </c>
      <c r="V414" s="177">
        <f t="shared" si="95"/>
        <v>32.126084684399999</v>
      </c>
      <c r="W414" s="41">
        <f t="shared" si="96"/>
        <v>0</v>
      </c>
    </row>
    <row r="415" spans="1:23">
      <c r="A415" s="35">
        <v>24</v>
      </c>
      <c r="B415" s="2" t="s">
        <v>178</v>
      </c>
      <c r="C415" s="7">
        <v>27.087800000000001</v>
      </c>
      <c r="D415" s="126">
        <v>55</v>
      </c>
      <c r="E415" s="126">
        <v>45</v>
      </c>
      <c r="F415" s="126">
        <v>5</v>
      </c>
      <c r="G415" s="38">
        <v>27.09</v>
      </c>
      <c r="H415" s="43">
        <v>0.24</v>
      </c>
      <c r="I415" s="37">
        <v>0</v>
      </c>
      <c r="J415" s="38">
        <f t="shared" si="85"/>
        <v>33.5916</v>
      </c>
      <c r="K415" s="38">
        <f t="shared" si="86"/>
        <v>33.5916</v>
      </c>
      <c r="L415" s="88">
        <f>$G$28/G415*(D415)</f>
        <v>55</v>
      </c>
      <c r="M415" s="89">
        <f>$H$28/H415*E415</f>
        <v>39.375</v>
      </c>
      <c r="N415" s="39">
        <f t="shared" si="87"/>
        <v>0</v>
      </c>
      <c r="O415" s="62">
        <f t="shared" si="88"/>
        <v>94.375</v>
      </c>
      <c r="P415" s="94">
        <f t="shared" si="89"/>
        <v>33.5916</v>
      </c>
      <c r="Q415" s="41">
        <f t="shared" si="90"/>
        <v>0</v>
      </c>
      <c r="R415" s="179">
        <f t="shared" si="91"/>
        <v>1.0768135000000001</v>
      </c>
      <c r="S415" s="177">
        <f t="shared" si="92"/>
        <v>29.168508725300004</v>
      </c>
      <c r="T415" s="192">
        <f t="shared" si="93"/>
        <v>29.170877715000003</v>
      </c>
      <c r="U415" s="188">
        <f t="shared" si="94"/>
        <v>36.171888366600001</v>
      </c>
      <c r="V415" s="177">
        <f t="shared" si="95"/>
        <v>36.171888366600001</v>
      </c>
      <c r="W415" s="41">
        <f t="shared" si="96"/>
        <v>0</v>
      </c>
    </row>
    <row r="416" spans="1:23">
      <c r="A416" s="35">
        <v>25</v>
      </c>
      <c r="B416" s="2" t="s">
        <v>179</v>
      </c>
      <c r="C416" s="7">
        <v>21.368400000000001</v>
      </c>
      <c r="D416" s="126">
        <v>55</v>
      </c>
      <c r="E416" s="126">
        <v>45</v>
      </c>
      <c r="F416" s="126">
        <v>5</v>
      </c>
      <c r="G416" s="38">
        <v>21.36</v>
      </c>
      <c r="H416" s="43">
        <v>0.31</v>
      </c>
      <c r="I416" s="37">
        <v>0</v>
      </c>
      <c r="J416" s="38">
        <f t="shared" si="85"/>
        <v>27.9816</v>
      </c>
      <c r="K416" s="38">
        <f t="shared" si="86"/>
        <v>27.9816</v>
      </c>
      <c r="L416" s="88">
        <f>$G$29/G416*(D416)</f>
        <v>55.025749063670411</v>
      </c>
      <c r="M416" s="89">
        <f>$H$29/H416*E416</f>
        <v>30.483870967741932</v>
      </c>
      <c r="N416" s="39">
        <f t="shared" si="87"/>
        <v>0</v>
      </c>
      <c r="O416" s="62">
        <f t="shared" si="88"/>
        <v>85.509620031412339</v>
      </c>
      <c r="P416" s="94">
        <f t="shared" si="89"/>
        <v>27.9816</v>
      </c>
      <c r="Q416" s="41">
        <f t="shared" si="90"/>
        <v>0</v>
      </c>
      <c r="R416" s="179">
        <f t="shared" si="91"/>
        <v>1.0768135000000001</v>
      </c>
      <c r="S416" s="177">
        <f t="shared" si="92"/>
        <v>23.009781593400003</v>
      </c>
      <c r="T416" s="192">
        <f t="shared" si="93"/>
        <v>23.000736360000001</v>
      </c>
      <c r="U416" s="188">
        <f t="shared" si="94"/>
        <v>30.130964631600001</v>
      </c>
      <c r="V416" s="177">
        <f t="shared" si="95"/>
        <v>30.130964631600001</v>
      </c>
      <c r="W416" s="41">
        <f t="shared" si="96"/>
        <v>0</v>
      </c>
    </row>
    <row r="417" spans="1:23">
      <c r="A417" s="35">
        <v>26</v>
      </c>
      <c r="B417" s="2" t="s">
        <v>180</v>
      </c>
      <c r="C417" s="7">
        <v>23.494800000000001</v>
      </c>
      <c r="D417" s="126">
        <v>55</v>
      </c>
      <c r="E417" s="126">
        <v>45</v>
      </c>
      <c r="F417" s="126">
        <v>5</v>
      </c>
      <c r="G417" s="38">
        <v>23.49</v>
      </c>
      <c r="H417" s="43">
        <v>0.32829999999999998</v>
      </c>
      <c r="I417" s="37">
        <v>0</v>
      </c>
      <c r="J417" s="38">
        <f t="shared" si="85"/>
        <v>31.201766999999997</v>
      </c>
      <c r="K417" s="38">
        <f t="shared" si="86"/>
        <v>31.201766999999997</v>
      </c>
      <c r="L417" s="88">
        <f>$G$30/G417*(D417)</f>
        <v>55</v>
      </c>
      <c r="M417" s="89">
        <f>$H$30/H417*E417</f>
        <v>28.784648187633262</v>
      </c>
      <c r="N417" s="39">
        <f t="shared" si="87"/>
        <v>0</v>
      </c>
      <c r="O417" s="62">
        <f t="shared" si="88"/>
        <v>83.784648187633266</v>
      </c>
      <c r="P417" s="94">
        <f t="shared" si="89"/>
        <v>31.201766999999997</v>
      </c>
      <c r="Q417" s="41">
        <f t="shared" si="90"/>
        <v>0</v>
      </c>
      <c r="R417" s="179">
        <f t="shared" si="91"/>
        <v>1.0768135000000001</v>
      </c>
      <c r="S417" s="177">
        <f t="shared" si="92"/>
        <v>25.299517819800002</v>
      </c>
      <c r="T417" s="192">
        <f t="shared" si="93"/>
        <v>25.294349114999999</v>
      </c>
      <c r="U417" s="188">
        <f t="shared" si="94"/>
        <v>33.598483929454503</v>
      </c>
      <c r="V417" s="177">
        <f t="shared" si="95"/>
        <v>33.598483929454503</v>
      </c>
      <c r="W417" s="41">
        <f t="shared" si="96"/>
        <v>0</v>
      </c>
    </row>
    <row r="418" spans="1:23" ht="15.75" thickBot="1">
      <c r="A418" s="44">
        <v>27</v>
      </c>
      <c r="B418" s="10" t="s">
        <v>181</v>
      </c>
      <c r="C418" s="11">
        <v>25.227399999999999</v>
      </c>
      <c r="D418" s="127">
        <v>55</v>
      </c>
      <c r="E418" s="127">
        <v>45</v>
      </c>
      <c r="F418" s="126">
        <v>5</v>
      </c>
      <c r="G418" s="165">
        <v>25.23</v>
      </c>
      <c r="H418" s="46">
        <v>0.3</v>
      </c>
      <c r="I418" s="37">
        <v>0</v>
      </c>
      <c r="J418" s="38">
        <f t="shared" si="85"/>
        <v>32.798999999999999</v>
      </c>
      <c r="K418" s="38">
        <f t="shared" si="86"/>
        <v>32.798999999999999</v>
      </c>
      <c r="L418" s="90">
        <f>$G$31/G418*(D418)</f>
        <v>55</v>
      </c>
      <c r="M418" s="89">
        <f>$H$31/H418*E418</f>
        <v>31.499999999999996</v>
      </c>
      <c r="N418" s="57">
        <f t="shared" si="87"/>
        <v>0</v>
      </c>
      <c r="O418" s="62">
        <f t="shared" si="88"/>
        <v>86.5</v>
      </c>
      <c r="P418" s="95">
        <f t="shared" si="89"/>
        <v>32.798999999999999</v>
      </c>
      <c r="Q418" s="41">
        <f t="shared" si="90"/>
        <v>0</v>
      </c>
      <c r="R418" s="179">
        <f t="shared" si="91"/>
        <v>1.0768135000000001</v>
      </c>
      <c r="S418" s="177">
        <f t="shared" si="92"/>
        <v>27.1652048899</v>
      </c>
      <c r="T418" s="192">
        <f t="shared" si="93"/>
        <v>27.168004605000004</v>
      </c>
      <c r="U418" s="188">
        <f t="shared" si="94"/>
        <v>35.318405986500004</v>
      </c>
      <c r="V418" s="177">
        <f t="shared" si="95"/>
        <v>35.318405986500004</v>
      </c>
      <c r="W418" s="41">
        <f t="shared" si="96"/>
        <v>0</v>
      </c>
    </row>
    <row r="419" spans="1:23" ht="16.5" thickBot="1">
      <c r="A419" s="265" t="s">
        <v>77</v>
      </c>
      <c r="B419" s="266"/>
      <c r="C419" s="266"/>
      <c r="D419" s="266"/>
      <c r="E419" s="266"/>
      <c r="F419" s="266"/>
      <c r="G419" s="266"/>
      <c r="H419" s="266"/>
      <c r="I419" s="266"/>
      <c r="J419" s="266"/>
      <c r="K419" s="266"/>
      <c r="L419" s="266"/>
      <c r="M419" s="266"/>
      <c r="N419" s="121"/>
      <c r="O419" s="64">
        <f>SUM(O392:O418)</f>
        <v>2416.6560282619589</v>
      </c>
      <c r="P419" s="55"/>
    </row>
  </sheetData>
  <sheetProtection algorithmName="SHA-512" hashValue="CzuFhxHgtPZlvjFUuAEISMJVF8FbM6L04IwtJ5EvtlCitkRxuOLhl842zMABeJw7yZT9Im6INdQDGlNbFxvHHA==" saltValue="bq3YAscbenp0gV4Hiz3VSw==" spinCount="100000" sheet="1" objects="1" scenarios="1"/>
  <mergeCells count="14">
    <mergeCell ref="A320:M320"/>
    <mergeCell ref="A352:M352"/>
    <mergeCell ref="A384:M384"/>
    <mergeCell ref="A419:M419"/>
    <mergeCell ref="A160:M160"/>
    <mergeCell ref="A192:M192"/>
    <mergeCell ref="A224:M224"/>
    <mergeCell ref="A256:M256"/>
    <mergeCell ref="A288:M288"/>
    <mergeCell ref="A1:C1"/>
    <mergeCell ref="A32:M32"/>
    <mergeCell ref="A64:M64"/>
    <mergeCell ref="A96:M96"/>
    <mergeCell ref="A128:M128"/>
  </mergeCells>
  <pageMargins left="0.7" right="0.7" top="0.75" bottom="0.75" header="0.3" footer="0.3"/>
  <pageSetup paperSize="5" scale="66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BCDE-2788-4C9C-823F-A9AA484A806C}">
  <dimension ref="A1:W104"/>
  <sheetViews>
    <sheetView topLeftCell="A80" workbookViewId="0">
      <selection activeCell="E98" sqref="E98"/>
    </sheetView>
  </sheetViews>
  <sheetFormatPr defaultColWidth="9.140625" defaultRowHeight="15"/>
  <cols>
    <col min="1" max="1" width="15.7109375" style="24" bestFit="1" customWidth="1"/>
    <col min="2" max="2" width="48.5703125" style="24" bestFit="1" customWidth="1"/>
    <col min="3" max="3" width="12.85546875" style="49" bestFit="1" customWidth="1"/>
    <col min="4" max="4" width="10" style="128" bestFit="1" customWidth="1"/>
    <col min="5" max="5" width="71.85546875" style="128" bestFit="1" customWidth="1"/>
    <col min="6" max="6" width="11.140625" style="128" bestFit="1" customWidth="1"/>
    <col min="7" max="7" width="8.85546875" style="49" bestFit="1" customWidth="1"/>
    <col min="8" max="8" width="12" style="131" bestFit="1" customWidth="1"/>
    <col min="9" max="9" width="14.5703125" style="131" customWidth="1"/>
    <col min="10" max="10" width="12.140625" style="49" bestFit="1" customWidth="1"/>
    <col min="11" max="11" width="14.5703125" style="49" customWidth="1"/>
    <col min="12" max="12" width="9.85546875" style="23" bestFit="1" customWidth="1"/>
    <col min="13" max="13" width="12.7109375" style="23" bestFit="1" customWidth="1"/>
    <col min="14" max="14" width="11.140625" style="23" bestFit="1" customWidth="1"/>
    <col min="15" max="15" width="9.85546875" style="23" bestFit="1" customWidth="1"/>
    <col min="16" max="16" width="17.7109375" style="49" bestFit="1" customWidth="1"/>
    <col min="17" max="17" width="7" style="49" bestFit="1" customWidth="1"/>
    <col min="18" max="18" width="12.42578125" style="171" customWidth="1"/>
    <col min="19" max="19" width="12.85546875" style="41" customWidth="1"/>
    <col min="20" max="20" width="15.140625" style="24" bestFit="1" customWidth="1"/>
    <col min="21" max="21" width="9.140625" style="24"/>
    <col min="22" max="22" width="17.7109375" style="24" bestFit="1" customWidth="1"/>
    <col min="23" max="16384" width="9.140625" style="24"/>
  </cols>
  <sheetData>
    <row r="1" spans="1:19" ht="15.75" customHeight="1">
      <c r="A1" s="264" t="s">
        <v>81</v>
      </c>
      <c r="B1" s="264"/>
      <c r="C1" s="264"/>
      <c r="D1" s="122"/>
      <c r="E1" s="122"/>
      <c r="F1" s="122"/>
      <c r="G1" s="160"/>
      <c r="H1" s="21"/>
      <c r="I1" s="21"/>
      <c r="J1" s="20"/>
      <c r="K1" s="20"/>
    </row>
    <row r="2" spans="1:19" s="77" customFormat="1" ht="15.75" customHeight="1">
      <c r="A2" s="168"/>
      <c r="B2" s="168"/>
      <c r="C2" s="25"/>
      <c r="D2" s="122"/>
      <c r="E2" s="122"/>
      <c r="F2" s="122"/>
      <c r="G2" s="73"/>
      <c r="H2" s="74"/>
      <c r="I2" s="74"/>
      <c r="J2" s="73"/>
      <c r="K2" s="73"/>
      <c r="L2" s="75"/>
      <c r="M2" s="75"/>
      <c r="N2" s="75"/>
      <c r="O2" s="75"/>
      <c r="P2" s="79"/>
      <c r="Q2" s="79"/>
      <c r="R2" s="174"/>
      <c r="S2" s="178"/>
    </row>
    <row r="3" spans="1:19" ht="15.75" hidden="1" customHeight="1">
      <c r="A3" s="26" t="s">
        <v>31</v>
      </c>
      <c r="B3" s="27" t="s">
        <v>32</v>
      </c>
      <c r="C3" s="50"/>
      <c r="D3" s="123"/>
      <c r="E3" s="124" t="s">
        <v>33</v>
      </c>
      <c r="F3" s="123"/>
      <c r="G3" s="28"/>
      <c r="H3" s="29"/>
      <c r="I3" s="29"/>
      <c r="J3" s="28"/>
      <c r="K3" s="28"/>
      <c r="L3" s="31"/>
      <c r="M3" s="31"/>
      <c r="N3" s="31"/>
      <c r="O3" s="137"/>
      <c r="P3" s="80"/>
      <c r="Q3" s="79"/>
    </row>
    <row r="4" spans="1:19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  <c r="Q4" s="183"/>
    </row>
    <row r="5" spans="1:19" ht="15.75" hidden="1" customHeight="1">
      <c r="A5" s="35">
        <v>1</v>
      </c>
      <c r="B5" s="2" t="s">
        <v>82</v>
      </c>
      <c r="C5" s="7">
        <v>28.403600000000001</v>
      </c>
      <c r="D5" s="126">
        <v>55</v>
      </c>
      <c r="E5" s="126">
        <v>45</v>
      </c>
      <c r="F5" s="126">
        <v>5</v>
      </c>
      <c r="G5" s="42">
        <v>35.51</v>
      </c>
      <c r="H5" s="43">
        <v>0.21</v>
      </c>
      <c r="I5" s="43">
        <v>0</v>
      </c>
      <c r="J5" s="51">
        <f>G5+(G5*H5)</f>
        <v>42.967099999999995</v>
      </c>
      <c r="K5" s="51">
        <f>J5-(J5*I5)</f>
        <v>42.967099999999995</v>
      </c>
      <c r="L5" s="89">
        <f>$G$13/G5*(D5)</f>
        <v>43.987609124190364</v>
      </c>
      <c r="M5" s="89">
        <f>$H$5/H5*E5</f>
        <v>45</v>
      </c>
      <c r="N5" s="39">
        <f>I5/$I$77*(F5)</f>
        <v>0</v>
      </c>
      <c r="O5" s="138">
        <f>L5+M5+N5</f>
        <v>88.987609124190357</v>
      </c>
      <c r="P5" s="109">
        <f>G5+(G5*H5)</f>
        <v>42.967099999999995</v>
      </c>
      <c r="Q5" s="79"/>
    </row>
    <row r="6" spans="1:19" hidden="1">
      <c r="A6" s="35">
        <v>2</v>
      </c>
      <c r="B6" s="2" t="s">
        <v>83</v>
      </c>
      <c r="C6" s="7">
        <v>31.979600000000001</v>
      </c>
      <c r="D6" s="126">
        <v>55</v>
      </c>
      <c r="E6" s="126">
        <v>45</v>
      </c>
      <c r="F6" s="126">
        <v>5</v>
      </c>
      <c r="G6" s="42">
        <v>39.96</v>
      </c>
      <c r="H6" s="43">
        <v>0.21</v>
      </c>
      <c r="I6" s="43">
        <v>0</v>
      </c>
      <c r="J6" s="51">
        <f t="shared" ref="J6:J7" si="0">G6+(G6*H6)</f>
        <v>48.351600000000005</v>
      </c>
      <c r="K6" s="51">
        <f t="shared" ref="K6:K7" si="1">J6-(J6*I6)</f>
        <v>48.351600000000005</v>
      </c>
      <c r="L6" s="89">
        <f>$G$14/G6*(D6)</f>
        <v>44.015965965965968</v>
      </c>
      <c r="M6" s="89">
        <f>$H$6/H6*E6</f>
        <v>45</v>
      </c>
      <c r="N6" s="39">
        <f t="shared" ref="N6:N7" si="2">I6/$I$77*(F6)</f>
        <v>0</v>
      </c>
      <c r="O6" s="138">
        <f t="shared" ref="O6:O7" si="3">L6+M6+N6</f>
        <v>89.015965965965961</v>
      </c>
      <c r="P6" s="109">
        <f t="shared" ref="P6:P7" si="4">G6+(G6*H6)</f>
        <v>48.351600000000005</v>
      </c>
      <c r="Q6" s="79"/>
    </row>
    <row r="7" spans="1:19" hidden="1">
      <c r="A7" s="44">
        <v>3</v>
      </c>
      <c r="B7" s="10" t="s">
        <v>84</v>
      </c>
      <c r="C7" s="11">
        <v>37.754800000000003</v>
      </c>
      <c r="D7" s="127">
        <v>55</v>
      </c>
      <c r="E7" s="127">
        <v>45</v>
      </c>
      <c r="F7" s="127">
        <v>5</v>
      </c>
      <c r="G7" s="67">
        <v>47.19</v>
      </c>
      <c r="H7" s="46">
        <v>0.21</v>
      </c>
      <c r="I7" s="46">
        <v>0</v>
      </c>
      <c r="J7" s="51">
        <f t="shared" si="0"/>
        <v>57.099899999999998</v>
      </c>
      <c r="K7" s="51">
        <f t="shared" si="1"/>
        <v>57.099899999999998</v>
      </c>
      <c r="L7" s="89">
        <f>$G$15/G7*(D7)</f>
        <v>43.997668997668995</v>
      </c>
      <c r="M7" s="89">
        <f>$H$7/H7*E7</f>
        <v>45</v>
      </c>
      <c r="N7" s="39">
        <f t="shared" si="2"/>
        <v>0</v>
      </c>
      <c r="O7" s="138">
        <f t="shared" si="3"/>
        <v>88.997668997668995</v>
      </c>
      <c r="P7" s="110">
        <f t="shared" si="4"/>
        <v>57.099899999999998</v>
      </c>
      <c r="Q7" s="79"/>
    </row>
    <row r="8" spans="1:19" ht="16.5" hidden="1" customHeight="1" thickBot="1">
      <c r="A8" s="265" t="s">
        <v>77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121"/>
      <c r="O8" s="103">
        <f>SUM(O5:O7)</f>
        <v>267.00124408782528</v>
      </c>
      <c r="P8" s="81"/>
      <c r="Q8" s="184"/>
    </row>
    <row r="9" spans="1:19" ht="15.75" hidden="1" thickBot="1">
      <c r="A9" s="114"/>
      <c r="B9" s="115"/>
      <c r="C9" s="116"/>
      <c r="D9" s="132"/>
      <c r="E9" s="132"/>
      <c r="F9" s="132"/>
      <c r="G9" s="116"/>
      <c r="H9" s="135"/>
      <c r="I9" s="135"/>
      <c r="J9" s="116"/>
      <c r="K9" s="116"/>
      <c r="L9" s="117"/>
      <c r="M9" s="117"/>
      <c r="N9" s="117"/>
      <c r="O9" s="139"/>
    </row>
    <row r="10" spans="1:19" hidden="1"/>
    <row r="11" spans="1:19" ht="15.75" hidden="1">
      <c r="A11" s="26" t="s">
        <v>31</v>
      </c>
      <c r="B11" s="27" t="s">
        <v>1</v>
      </c>
      <c r="C11" s="50"/>
      <c r="D11" s="123"/>
      <c r="E11" s="123"/>
      <c r="F11" s="123"/>
      <c r="G11" s="28"/>
      <c r="H11" s="29"/>
      <c r="I11" s="29"/>
      <c r="J11" s="28"/>
      <c r="K11" s="28"/>
      <c r="L11" s="31"/>
      <c r="M11" s="31"/>
      <c r="N11" s="31"/>
      <c r="O11" s="137"/>
      <c r="P11" s="80"/>
      <c r="Q11" s="79"/>
    </row>
    <row r="12" spans="1:19" ht="78.75" hidden="1">
      <c r="A12" s="12" t="s">
        <v>34</v>
      </c>
      <c r="B12" s="1" t="s">
        <v>35</v>
      </c>
      <c r="C12" s="6" t="s">
        <v>36</v>
      </c>
      <c r="D12" s="125" t="s">
        <v>37</v>
      </c>
      <c r="E12" s="125" t="s">
        <v>38</v>
      </c>
      <c r="F12" s="125" t="s">
        <v>39</v>
      </c>
      <c r="G12" s="6" t="s">
        <v>40</v>
      </c>
      <c r="H12" s="5" t="s">
        <v>41</v>
      </c>
      <c r="I12" s="5" t="s">
        <v>42</v>
      </c>
      <c r="J12" s="6" t="s">
        <v>43</v>
      </c>
      <c r="K12" s="6" t="s">
        <v>44</v>
      </c>
      <c r="L12" s="33" t="s">
        <v>45</v>
      </c>
      <c r="M12" s="33" t="s">
        <v>46</v>
      </c>
      <c r="N12" s="33" t="s">
        <v>47</v>
      </c>
      <c r="O12" s="61" t="s">
        <v>48</v>
      </c>
      <c r="P12" s="91" t="s">
        <v>49</v>
      </c>
      <c r="Q12" s="183"/>
    </row>
    <row r="13" spans="1:19" hidden="1">
      <c r="A13" s="35">
        <v>1</v>
      </c>
      <c r="B13" s="2" t="s">
        <v>82</v>
      </c>
      <c r="C13" s="7">
        <v>28.403600000000001</v>
      </c>
      <c r="D13" s="126">
        <v>55</v>
      </c>
      <c r="E13" s="126">
        <v>45</v>
      </c>
      <c r="F13" s="126">
        <v>5</v>
      </c>
      <c r="G13" s="36">
        <v>28.4</v>
      </c>
      <c r="H13" s="43">
        <v>0.34</v>
      </c>
      <c r="I13" s="43">
        <v>0</v>
      </c>
      <c r="J13" s="51">
        <f t="shared" ref="J13:J15" si="5">G13+(G13*H13)</f>
        <v>38.055999999999997</v>
      </c>
      <c r="K13" s="51">
        <f t="shared" ref="K13:K15" si="6">J13-(J13*I13)</f>
        <v>38.055999999999997</v>
      </c>
      <c r="L13" s="89">
        <f>$G$13/G13*(D13)</f>
        <v>55</v>
      </c>
      <c r="M13" s="89">
        <f>$H$5/H13*E13</f>
        <v>27.794117647058819</v>
      </c>
      <c r="N13" s="39">
        <f>I13/$I$77*(F13)</f>
        <v>0</v>
      </c>
      <c r="O13" s="138">
        <f t="shared" ref="O13:O15" si="7">L13+M13+N13</f>
        <v>82.794117647058812</v>
      </c>
      <c r="P13" s="109">
        <f t="shared" ref="P13:P15" si="8">G13+(G13*H13)</f>
        <v>38.055999999999997</v>
      </c>
      <c r="Q13" s="79"/>
    </row>
    <row r="14" spans="1:19" hidden="1">
      <c r="A14" s="35">
        <v>2</v>
      </c>
      <c r="B14" s="2" t="s">
        <v>83</v>
      </c>
      <c r="C14" s="7">
        <v>31.979600000000001</v>
      </c>
      <c r="D14" s="126">
        <v>55</v>
      </c>
      <c r="E14" s="126">
        <v>45</v>
      </c>
      <c r="F14" s="126">
        <v>5</v>
      </c>
      <c r="G14" s="36">
        <v>31.979600000000001</v>
      </c>
      <c r="H14" s="43">
        <v>0.34</v>
      </c>
      <c r="I14" s="43">
        <v>0</v>
      </c>
      <c r="J14" s="51">
        <f t="shared" si="5"/>
        <v>42.852664000000004</v>
      </c>
      <c r="K14" s="51">
        <f t="shared" si="6"/>
        <v>42.852664000000004</v>
      </c>
      <c r="L14" s="89">
        <f>$G$14/G14*(D14)</f>
        <v>55</v>
      </c>
      <c r="M14" s="89">
        <f>$H$6/H14*E14</f>
        <v>27.794117647058819</v>
      </c>
      <c r="N14" s="39">
        <f t="shared" ref="N14:N15" si="9">I14/$I$77*(F14)</f>
        <v>0</v>
      </c>
      <c r="O14" s="138">
        <f t="shared" si="7"/>
        <v>82.794117647058812</v>
      </c>
      <c r="P14" s="109">
        <f t="shared" si="8"/>
        <v>42.852664000000004</v>
      </c>
      <c r="Q14" s="79"/>
    </row>
    <row r="15" spans="1:19" hidden="1">
      <c r="A15" s="44">
        <v>3</v>
      </c>
      <c r="B15" s="10" t="s">
        <v>84</v>
      </c>
      <c r="C15" s="11">
        <v>37.754800000000003</v>
      </c>
      <c r="D15" s="127">
        <v>55</v>
      </c>
      <c r="E15" s="127">
        <v>45</v>
      </c>
      <c r="F15" s="127">
        <v>5</v>
      </c>
      <c r="G15" s="45">
        <v>37.75</v>
      </c>
      <c r="H15" s="46">
        <v>0.34</v>
      </c>
      <c r="I15" s="46">
        <v>0</v>
      </c>
      <c r="J15" s="51">
        <f t="shared" si="5"/>
        <v>50.585000000000001</v>
      </c>
      <c r="K15" s="51">
        <f t="shared" si="6"/>
        <v>50.585000000000001</v>
      </c>
      <c r="L15" s="140">
        <f>$G$15/G15*(D15)</f>
        <v>55</v>
      </c>
      <c r="M15" s="89">
        <f>$H$7/H15*E15</f>
        <v>27.794117647058819</v>
      </c>
      <c r="N15" s="39">
        <f t="shared" si="9"/>
        <v>0</v>
      </c>
      <c r="O15" s="141">
        <f t="shared" si="7"/>
        <v>82.794117647058812</v>
      </c>
      <c r="P15" s="110">
        <f t="shared" si="8"/>
        <v>50.585000000000001</v>
      </c>
      <c r="Q15" s="79"/>
    </row>
    <row r="16" spans="1:19" ht="16.5" hidden="1" customHeight="1" thickBot="1">
      <c r="A16" s="265" t="s">
        <v>77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121"/>
      <c r="O16" s="103">
        <f>SUM(O13:O15)</f>
        <v>248.38235294117644</v>
      </c>
      <c r="P16" s="81"/>
      <c r="Q16" s="184"/>
    </row>
    <row r="17" spans="1:17" hidden="1"/>
    <row r="18" spans="1:17" hidden="1"/>
    <row r="19" spans="1:17" ht="15.75" hidden="1">
      <c r="A19" s="26" t="s">
        <v>31</v>
      </c>
      <c r="B19" s="27" t="s">
        <v>2</v>
      </c>
      <c r="C19" s="50"/>
      <c r="D19" s="123"/>
      <c r="E19" s="123"/>
      <c r="F19" s="123"/>
      <c r="G19" s="28"/>
      <c r="H19" s="29"/>
      <c r="I19" s="29"/>
      <c r="J19" s="28"/>
      <c r="K19" s="28"/>
      <c r="L19" s="31"/>
      <c r="M19" s="31"/>
      <c r="N19" s="31"/>
      <c r="O19" s="137"/>
      <c r="P19" s="80"/>
      <c r="Q19" s="79"/>
    </row>
    <row r="20" spans="1:17" ht="78.75" hidden="1">
      <c r="A20" s="12" t="s">
        <v>34</v>
      </c>
      <c r="B20" s="1" t="s">
        <v>35</v>
      </c>
      <c r="C20" s="6" t="s">
        <v>36</v>
      </c>
      <c r="D20" s="125" t="s">
        <v>37</v>
      </c>
      <c r="E20" s="125" t="s">
        <v>38</v>
      </c>
      <c r="F20" s="125" t="s">
        <v>39</v>
      </c>
      <c r="G20" s="6" t="s">
        <v>40</v>
      </c>
      <c r="H20" s="5" t="s">
        <v>41</v>
      </c>
      <c r="I20" s="5" t="s">
        <v>42</v>
      </c>
      <c r="J20" s="6" t="s">
        <v>43</v>
      </c>
      <c r="K20" s="6" t="s">
        <v>44</v>
      </c>
      <c r="L20" s="33" t="s">
        <v>45</v>
      </c>
      <c r="M20" s="33" t="s">
        <v>46</v>
      </c>
      <c r="N20" s="33" t="s">
        <v>47</v>
      </c>
      <c r="O20" s="61" t="s">
        <v>48</v>
      </c>
      <c r="P20" s="91" t="s">
        <v>49</v>
      </c>
      <c r="Q20" s="183"/>
    </row>
    <row r="21" spans="1:17" hidden="1">
      <c r="A21" s="35">
        <v>1</v>
      </c>
      <c r="B21" s="2" t="s">
        <v>82</v>
      </c>
      <c r="C21" s="7">
        <v>28.403600000000001</v>
      </c>
      <c r="D21" s="126">
        <v>55</v>
      </c>
      <c r="E21" s="126">
        <v>45</v>
      </c>
      <c r="F21" s="126">
        <v>5</v>
      </c>
      <c r="G21" s="51">
        <v>28.5</v>
      </c>
      <c r="H21" s="43">
        <v>0.55000000000000004</v>
      </c>
      <c r="I21" s="43">
        <v>5.0000000000000001E-3</v>
      </c>
      <c r="J21" s="51">
        <f t="shared" ref="J21:J23" si="10">G21+(G21*H21)</f>
        <v>44.174999999999997</v>
      </c>
      <c r="K21" s="51">
        <f t="shared" ref="K21:K23" si="11">J21-(J21*I21)</f>
        <v>43.954124999999998</v>
      </c>
      <c r="L21" s="89">
        <f>$G$13/G21*(D21)</f>
        <v>54.807017543859651</v>
      </c>
      <c r="M21" s="89">
        <f>$H$5/H21*E21</f>
        <v>17.18181818181818</v>
      </c>
      <c r="N21" s="39">
        <f>I21/$I$77*(F21)</f>
        <v>1.25</v>
      </c>
      <c r="O21" s="138">
        <f t="shared" ref="O21:O23" si="12">L21+M21+N21</f>
        <v>73.238835725677831</v>
      </c>
      <c r="P21" s="109">
        <f>G21+(G21*H21)</f>
        <v>44.174999999999997</v>
      </c>
      <c r="Q21" s="79"/>
    </row>
    <row r="22" spans="1:17" hidden="1">
      <c r="A22" s="35">
        <v>2</v>
      </c>
      <c r="B22" s="2" t="s">
        <v>83</v>
      </c>
      <c r="C22" s="7">
        <v>31.979600000000001</v>
      </c>
      <c r="D22" s="126">
        <v>55</v>
      </c>
      <c r="E22" s="126">
        <v>45</v>
      </c>
      <c r="F22" s="126">
        <v>5</v>
      </c>
      <c r="G22" s="51">
        <v>32</v>
      </c>
      <c r="H22" s="43">
        <v>0.55000000000000004</v>
      </c>
      <c r="I22" s="43">
        <v>5.0000000000000001E-3</v>
      </c>
      <c r="J22" s="51">
        <f t="shared" si="10"/>
        <v>49.6</v>
      </c>
      <c r="K22" s="51">
        <f t="shared" si="11"/>
        <v>49.352000000000004</v>
      </c>
      <c r="L22" s="89">
        <f>$G$14/G22*(D22)</f>
        <v>54.964937500000005</v>
      </c>
      <c r="M22" s="89">
        <f>$H$6/H22*E22</f>
        <v>17.18181818181818</v>
      </c>
      <c r="N22" s="39">
        <f t="shared" ref="N22:N23" si="13">I22/$I$77*(F22)</f>
        <v>1.25</v>
      </c>
      <c r="O22" s="138">
        <f t="shared" si="12"/>
        <v>73.396755681818178</v>
      </c>
      <c r="P22" s="109">
        <f t="shared" ref="P22:P23" si="14">G22+(G22*H22)</f>
        <v>49.6</v>
      </c>
      <c r="Q22" s="79"/>
    </row>
    <row r="23" spans="1:17" ht="15.75" hidden="1">
      <c r="A23" s="82">
        <v>3</v>
      </c>
      <c r="B23" s="13" t="s">
        <v>84</v>
      </c>
      <c r="C23" s="14">
        <v>37.754800000000003</v>
      </c>
      <c r="D23" s="133">
        <v>55</v>
      </c>
      <c r="E23" s="133">
        <v>45</v>
      </c>
      <c r="F23" s="133">
        <v>5</v>
      </c>
      <c r="G23" s="83">
        <v>38</v>
      </c>
      <c r="H23" s="84">
        <v>0.55000000000000004</v>
      </c>
      <c r="I23" s="43">
        <v>5.0000000000000001E-3</v>
      </c>
      <c r="J23" s="51">
        <f t="shared" si="10"/>
        <v>58.900000000000006</v>
      </c>
      <c r="K23" s="51">
        <f t="shared" si="11"/>
        <v>58.605500000000006</v>
      </c>
      <c r="L23" s="142">
        <f>$G$15/G23*(D23)</f>
        <v>54.638157894736842</v>
      </c>
      <c r="M23" s="89">
        <f>$H$7/H23*E23</f>
        <v>17.18181818181818</v>
      </c>
      <c r="N23" s="39">
        <f t="shared" si="13"/>
        <v>1.25</v>
      </c>
      <c r="O23" s="143">
        <f t="shared" si="12"/>
        <v>73.069976076555022</v>
      </c>
      <c r="P23" s="113">
        <f t="shared" si="14"/>
        <v>58.900000000000006</v>
      </c>
      <c r="Q23" s="184"/>
    </row>
    <row r="24" spans="1:17" ht="16.5" hidden="1" thickBot="1">
      <c r="A24" s="265" t="s">
        <v>77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121"/>
      <c r="O24" s="103">
        <f>SUM(O21:O23)</f>
        <v>219.70556748405102</v>
      </c>
      <c r="P24" s="81"/>
      <c r="Q24" s="184"/>
    </row>
    <row r="25" spans="1:17" hidden="1"/>
    <row r="26" spans="1:17" hidden="1"/>
    <row r="27" spans="1:17" ht="15.75" hidden="1">
      <c r="A27" s="26" t="s">
        <v>31</v>
      </c>
      <c r="B27" s="54" t="s">
        <v>3</v>
      </c>
      <c r="C27" s="50"/>
      <c r="D27" s="123"/>
      <c r="E27" s="123"/>
      <c r="F27" s="123"/>
      <c r="G27" s="28"/>
      <c r="H27" s="29"/>
      <c r="I27" s="29"/>
      <c r="J27" s="28"/>
      <c r="K27" s="28"/>
      <c r="L27" s="31"/>
      <c r="M27" s="31"/>
      <c r="N27" s="31"/>
      <c r="O27" s="137"/>
      <c r="P27" s="80"/>
      <c r="Q27" s="79"/>
    </row>
    <row r="28" spans="1:17" ht="78.75" hidden="1">
      <c r="A28" s="12" t="s">
        <v>34</v>
      </c>
      <c r="B28" s="1" t="s">
        <v>35</v>
      </c>
      <c r="C28" s="6" t="s">
        <v>36</v>
      </c>
      <c r="D28" s="125" t="s">
        <v>37</v>
      </c>
      <c r="E28" s="125" t="s">
        <v>38</v>
      </c>
      <c r="F28" s="125" t="s">
        <v>39</v>
      </c>
      <c r="G28" s="6" t="s">
        <v>40</v>
      </c>
      <c r="H28" s="5" t="s">
        <v>41</v>
      </c>
      <c r="I28" s="5" t="s">
        <v>42</v>
      </c>
      <c r="J28" s="6" t="s">
        <v>43</v>
      </c>
      <c r="K28" s="6" t="s">
        <v>44</v>
      </c>
      <c r="L28" s="33" t="s">
        <v>45</v>
      </c>
      <c r="M28" s="33" t="s">
        <v>46</v>
      </c>
      <c r="N28" s="33" t="s">
        <v>47</v>
      </c>
      <c r="O28" s="61" t="s">
        <v>48</v>
      </c>
      <c r="P28" s="91" t="s">
        <v>49</v>
      </c>
      <c r="Q28" s="183"/>
    </row>
    <row r="29" spans="1:17" hidden="1">
      <c r="A29" s="35">
        <v>1</v>
      </c>
      <c r="B29" s="2" t="s">
        <v>82</v>
      </c>
      <c r="C29" s="7">
        <v>28.403600000000001</v>
      </c>
      <c r="D29" s="126">
        <v>55</v>
      </c>
      <c r="E29" s="126">
        <v>45</v>
      </c>
      <c r="F29" s="126">
        <v>5</v>
      </c>
      <c r="G29" s="51">
        <v>31.83</v>
      </c>
      <c r="H29" s="43">
        <v>0.43380000000000002</v>
      </c>
      <c r="I29" s="43">
        <v>0</v>
      </c>
      <c r="J29" s="51">
        <f t="shared" ref="J29:J31" si="15">G29+(G29*H29)</f>
        <v>45.637853999999997</v>
      </c>
      <c r="K29" s="51">
        <f t="shared" ref="K29:K31" si="16">J29-(J29*I29)</f>
        <v>45.637853999999997</v>
      </c>
      <c r="L29" s="89">
        <f>$G$13/G29*(D29)</f>
        <v>49.073201382343704</v>
      </c>
      <c r="M29" s="89">
        <f>$H$5/H29*E29</f>
        <v>21.784232365145225</v>
      </c>
      <c r="N29" s="39">
        <f>I29/$I$77*(F29)</f>
        <v>0</v>
      </c>
      <c r="O29" s="138">
        <f t="shared" ref="O29:O31" si="17">L29+M29+N29</f>
        <v>70.857433747488926</v>
      </c>
      <c r="P29" s="109">
        <f t="shared" ref="P29:P31" si="18">G29+(G29*H29)</f>
        <v>45.637853999999997</v>
      </c>
      <c r="Q29" s="79"/>
    </row>
    <row r="30" spans="1:17" hidden="1">
      <c r="A30" s="35">
        <v>2</v>
      </c>
      <c r="B30" s="2" t="s">
        <v>83</v>
      </c>
      <c r="C30" s="7">
        <v>31.979600000000001</v>
      </c>
      <c r="D30" s="126">
        <v>55</v>
      </c>
      <c r="E30" s="126">
        <v>45</v>
      </c>
      <c r="F30" s="126">
        <v>5</v>
      </c>
      <c r="G30" s="51">
        <v>34.99</v>
      </c>
      <c r="H30" s="43">
        <v>0.38009999999999999</v>
      </c>
      <c r="I30" s="43">
        <v>0</v>
      </c>
      <c r="J30" s="51">
        <f t="shared" si="15"/>
        <v>48.289698999999999</v>
      </c>
      <c r="K30" s="51">
        <f t="shared" si="16"/>
        <v>48.289698999999999</v>
      </c>
      <c r="L30" s="89">
        <f>$G$14/G30*(D30)</f>
        <v>50.268019434124035</v>
      </c>
      <c r="M30" s="89">
        <f>$H$6/H30*E30</f>
        <v>24.861878453038674</v>
      </c>
      <c r="N30" s="39">
        <f t="shared" ref="N30:N31" si="19">I30/$I$77*(F30)</f>
        <v>0</v>
      </c>
      <c r="O30" s="138">
        <f t="shared" si="17"/>
        <v>75.129897887162713</v>
      </c>
      <c r="P30" s="109">
        <f t="shared" si="18"/>
        <v>48.289698999999999</v>
      </c>
      <c r="Q30" s="79"/>
    </row>
    <row r="31" spans="1:17" hidden="1">
      <c r="A31" s="44">
        <v>3</v>
      </c>
      <c r="B31" s="10" t="s">
        <v>84</v>
      </c>
      <c r="C31" s="11">
        <v>37.754800000000003</v>
      </c>
      <c r="D31" s="127">
        <v>55</v>
      </c>
      <c r="E31" s="127">
        <v>45</v>
      </c>
      <c r="F31" s="127">
        <v>5</v>
      </c>
      <c r="G31" s="53">
        <v>42.58</v>
      </c>
      <c r="H31" s="46">
        <v>0.35460000000000003</v>
      </c>
      <c r="I31" s="46">
        <v>0</v>
      </c>
      <c r="J31" s="51">
        <f t="shared" si="15"/>
        <v>57.678868000000001</v>
      </c>
      <c r="K31" s="51">
        <f t="shared" si="16"/>
        <v>57.678868000000001</v>
      </c>
      <c r="L31" s="140">
        <f>$G$15/G31*(D31)</f>
        <v>48.761155472052607</v>
      </c>
      <c r="M31" s="89">
        <f>$H$7/H31*E31</f>
        <v>26.649746192893396</v>
      </c>
      <c r="N31" s="39">
        <f t="shared" si="19"/>
        <v>0</v>
      </c>
      <c r="O31" s="141">
        <f t="shared" si="17"/>
        <v>75.41090166494601</v>
      </c>
      <c r="P31" s="110">
        <f t="shared" si="18"/>
        <v>57.678868000000001</v>
      </c>
      <c r="Q31" s="79"/>
    </row>
    <row r="32" spans="1:17" ht="16.5" hidden="1" thickBot="1">
      <c r="A32" s="265" t="s">
        <v>77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121"/>
      <c r="O32" s="103">
        <f>SUM(O29:O31)</f>
        <v>221.39823329959765</v>
      </c>
      <c r="P32" s="81"/>
      <c r="Q32" s="184"/>
    </row>
    <row r="33" spans="1:17" hidden="1"/>
    <row r="34" spans="1:17" hidden="1"/>
    <row r="35" spans="1:17" ht="15.75" hidden="1">
      <c r="A35" s="26" t="s">
        <v>31</v>
      </c>
      <c r="B35" s="27" t="s">
        <v>4</v>
      </c>
      <c r="C35" s="50"/>
      <c r="D35" s="123"/>
      <c r="E35" s="123"/>
      <c r="F35" s="123"/>
      <c r="G35" s="28"/>
      <c r="H35" s="29"/>
      <c r="I35" s="29"/>
      <c r="J35" s="28"/>
      <c r="K35" s="28"/>
      <c r="L35" s="31"/>
      <c r="M35" s="31"/>
      <c r="N35" s="31"/>
      <c r="O35" s="137"/>
      <c r="P35" s="80"/>
      <c r="Q35" s="79"/>
    </row>
    <row r="36" spans="1:17" ht="78.75" hidden="1">
      <c r="A36" s="12" t="s">
        <v>34</v>
      </c>
      <c r="B36" s="1" t="s">
        <v>35</v>
      </c>
      <c r="C36" s="6" t="s">
        <v>36</v>
      </c>
      <c r="D36" s="125" t="s">
        <v>37</v>
      </c>
      <c r="E36" s="125" t="s">
        <v>38</v>
      </c>
      <c r="F36" s="125" t="s">
        <v>39</v>
      </c>
      <c r="G36" s="6" t="s">
        <v>40</v>
      </c>
      <c r="H36" s="5" t="s">
        <v>41</v>
      </c>
      <c r="I36" s="5" t="s">
        <v>42</v>
      </c>
      <c r="J36" s="6" t="s">
        <v>43</v>
      </c>
      <c r="K36" s="6" t="s">
        <v>44</v>
      </c>
      <c r="L36" s="33" t="s">
        <v>45</v>
      </c>
      <c r="M36" s="33" t="s">
        <v>46</v>
      </c>
      <c r="N36" s="33" t="s">
        <v>47</v>
      </c>
      <c r="O36" s="61" t="s">
        <v>48</v>
      </c>
      <c r="P36" s="91" t="s">
        <v>49</v>
      </c>
      <c r="Q36" s="183"/>
    </row>
    <row r="37" spans="1:17" hidden="1">
      <c r="A37" s="35">
        <v>1</v>
      </c>
      <c r="B37" s="2" t="s">
        <v>82</v>
      </c>
      <c r="C37" s="7">
        <v>28.403600000000001</v>
      </c>
      <c r="D37" s="126">
        <v>55</v>
      </c>
      <c r="E37" s="126">
        <v>45</v>
      </c>
      <c r="F37" s="126">
        <v>5</v>
      </c>
      <c r="G37" s="51">
        <v>28.4</v>
      </c>
      <c r="H37" s="43">
        <v>0.35</v>
      </c>
      <c r="I37" s="43">
        <v>0</v>
      </c>
      <c r="J37" s="51">
        <f t="shared" ref="J37:J39" si="20">G37+(G37*H37)</f>
        <v>38.339999999999996</v>
      </c>
      <c r="K37" s="51">
        <f t="shared" ref="K37:K39" si="21">J37-(J37*I37)</f>
        <v>38.339999999999996</v>
      </c>
      <c r="L37" s="89">
        <f>$G$13/G37*(D37)</f>
        <v>55</v>
      </c>
      <c r="M37" s="89">
        <f>$H$5/H37*E37</f>
        <v>27</v>
      </c>
      <c r="N37" s="39">
        <f>I37/$I$77*(F37)</f>
        <v>0</v>
      </c>
      <c r="O37" s="138">
        <f t="shared" ref="O37:O39" si="22">L37+M37+N37</f>
        <v>82</v>
      </c>
      <c r="P37" s="109">
        <f t="shared" ref="P37:P39" si="23">G37+(G37*H37)</f>
        <v>38.339999999999996</v>
      </c>
      <c r="Q37" s="79"/>
    </row>
    <row r="38" spans="1:17" hidden="1">
      <c r="A38" s="35">
        <v>2</v>
      </c>
      <c r="B38" s="2" t="s">
        <v>83</v>
      </c>
      <c r="C38" s="7">
        <v>31.979600000000001</v>
      </c>
      <c r="D38" s="126">
        <v>55</v>
      </c>
      <c r="E38" s="126">
        <v>45</v>
      </c>
      <c r="F38" s="126">
        <v>5</v>
      </c>
      <c r="G38" s="51">
        <v>31.98</v>
      </c>
      <c r="H38" s="43">
        <v>0.34</v>
      </c>
      <c r="I38" s="43">
        <v>0</v>
      </c>
      <c r="J38" s="51">
        <f t="shared" si="20"/>
        <v>42.853200000000001</v>
      </c>
      <c r="K38" s="51">
        <f t="shared" si="21"/>
        <v>42.853200000000001</v>
      </c>
      <c r="L38" s="89">
        <f>$G$14/G38*(D38)</f>
        <v>54.999312070043779</v>
      </c>
      <c r="M38" s="89">
        <f>$H$6/H38*E38</f>
        <v>27.794117647058819</v>
      </c>
      <c r="N38" s="39">
        <f t="shared" ref="N38:N39" si="24">I38/$I$77*(F38)</f>
        <v>0</v>
      </c>
      <c r="O38" s="138">
        <f t="shared" si="22"/>
        <v>82.793429717102597</v>
      </c>
      <c r="P38" s="109">
        <f t="shared" si="23"/>
        <v>42.853200000000001</v>
      </c>
      <c r="Q38" s="79"/>
    </row>
    <row r="39" spans="1:17" hidden="1">
      <c r="A39" s="44">
        <v>3</v>
      </c>
      <c r="B39" s="10" t="s">
        <v>84</v>
      </c>
      <c r="C39" s="11">
        <v>37.754800000000003</v>
      </c>
      <c r="D39" s="127">
        <v>55</v>
      </c>
      <c r="E39" s="127">
        <v>45</v>
      </c>
      <c r="F39" s="127">
        <v>5</v>
      </c>
      <c r="G39" s="53">
        <v>37.75</v>
      </c>
      <c r="H39" s="46">
        <v>0.33</v>
      </c>
      <c r="I39" s="46">
        <v>0</v>
      </c>
      <c r="J39" s="51">
        <f t="shared" si="20"/>
        <v>50.207500000000003</v>
      </c>
      <c r="K39" s="51">
        <f t="shared" si="21"/>
        <v>50.207500000000003</v>
      </c>
      <c r="L39" s="140">
        <f>$G$15/G39*(D39)</f>
        <v>55</v>
      </c>
      <c r="M39" s="89">
        <f>$H$7/H39*E39</f>
        <v>28.636363636363637</v>
      </c>
      <c r="N39" s="39">
        <f t="shared" si="24"/>
        <v>0</v>
      </c>
      <c r="O39" s="141">
        <f t="shared" si="22"/>
        <v>83.63636363636364</v>
      </c>
      <c r="P39" s="110">
        <f t="shared" si="23"/>
        <v>50.207500000000003</v>
      </c>
      <c r="Q39" s="79"/>
    </row>
    <row r="40" spans="1:17" ht="16.5" hidden="1" thickBot="1">
      <c r="A40" s="265" t="s">
        <v>77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121"/>
      <c r="O40" s="103">
        <f>SUM(O37:O39)</f>
        <v>248.42979335346621</v>
      </c>
      <c r="P40" s="85"/>
      <c r="Q40" s="79"/>
    </row>
    <row r="41" spans="1:17" hidden="1"/>
    <row r="42" spans="1:17" ht="15.75" hidden="1" thickBot="1">
      <c r="F42" s="132"/>
    </row>
    <row r="43" spans="1:17" ht="15.75" hidden="1">
      <c r="A43" s="26" t="s">
        <v>31</v>
      </c>
      <c r="B43" s="27" t="s">
        <v>5</v>
      </c>
      <c r="C43" s="50"/>
      <c r="D43" s="123"/>
      <c r="E43" s="124" t="s">
        <v>85</v>
      </c>
      <c r="F43" s="134"/>
      <c r="G43" s="28"/>
      <c r="H43" s="136"/>
      <c r="I43" s="136"/>
      <c r="J43" s="56"/>
      <c r="K43" s="56"/>
      <c r="L43" s="31"/>
      <c r="M43" s="31"/>
      <c r="N43" s="31"/>
      <c r="O43" s="137"/>
      <c r="P43" s="80"/>
      <c r="Q43" s="79"/>
    </row>
    <row r="44" spans="1:17" ht="78.75" hidden="1">
      <c r="A44" s="12" t="s">
        <v>34</v>
      </c>
      <c r="B44" s="1" t="s">
        <v>35</v>
      </c>
      <c r="C44" s="6" t="s">
        <v>36</v>
      </c>
      <c r="D44" s="125" t="s">
        <v>37</v>
      </c>
      <c r="E44" s="125" t="s">
        <v>38</v>
      </c>
      <c r="F44" s="125" t="s">
        <v>39</v>
      </c>
      <c r="G44" s="6" t="s">
        <v>40</v>
      </c>
      <c r="H44" s="5" t="s">
        <v>41</v>
      </c>
      <c r="I44" s="5" t="s">
        <v>42</v>
      </c>
      <c r="J44" s="6" t="s">
        <v>43</v>
      </c>
      <c r="K44" s="6" t="s">
        <v>44</v>
      </c>
      <c r="L44" s="33" t="s">
        <v>45</v>
      </c>
      <c r="M44" s="33" t="s">
        <v>46</v>
      </c>
      <c r="N44" s="33" t="s">
        <v>47</v>
      </c>
      <c r="O44" s="61" t="s">
        <v>48</v>
      </c>
      <c r="P44" s="91" t="s">
        <v>49</v>
      </c>
      <c r="Q44" s="183"/>
    </row>
    <row r="45" spans="1:17" hidden="1">
      <c r="A45" s="35">
        <v>1</v>
      </c>
      <c r="B45" s="2" t="s">
        <v>82</v>
      </c>
      <c r="C45" s="7">
        <v>28.403600000000001</v>
      </c>
      <c r="D45" s="126">
        <v>55</v>
      </c>
      <c r="E45" s="126">
        <v>45</v>
      </c>
      <c r="F45" s="126">
        <v>5</v>
      </c>
      <c r="G45" s="51">
        <v>28.5</v>
      </c>
      <c r="H45" s="43">
        <v>0.4</v>
      </c>
      <c r="I45" s="43">
        <v>0</v>
      </c>
      <c r="J45" s="51">
        <f t="shared" ref="J45:J47" si="25">G45+(G45*H45)</f>
        <v>39.9</v>
      </c>
      <c r="K45" s="51">
        <f t="shared" ref="K45:K47" si="26">J45-(J45*I45)</f>
        <v>39.9</v>
      </c>
      <c r="L45" s="89">
        <f>$G$13/G45*(D45)</f>
        <v>54.807017543859651</v>
      </c>
      <c r="M45" s="89">
        <f>$H$5/H45*E45</f>
        <v>23.624999999999996</v>
      </c>
      <c r="N45" s="39">
        <f>I45/$I$77*(F45)</f>
        <v>0</v>
      </c>
      <c r="O45" s="138">
        <f t="shared" ref="O45:O47" si="27">L45+M45+N45</f>
        <v>78.432017543859644</v>
      </c>
      <c r="P45" s="109">
        <f t="shared" ref="P45:P47" si="28">G45+(G45*H45)</f>
        <v>39.9</v>
      </c>
      <c r="Q45" s="79"/>
    </row>
    <row r="46" spans="1:17" hidden="1">
      <c r="A46" s="35">
        <v>2</v>
      </c>
      <c r="B46" s="2" t="s">
        <v>83</v>
      </c>
      <c r="C46" s="7">
        <v>31.979600000000001</v>
      </c>
      <c r="D46" s="126">
        <v>55</v>
      </c>
      <c r="E46" s="126">
        <v>45</v>
      </c>
      <c r="F46" s="126">
        <v>5</v>
      </c>
      <c r="G46" s="51">
        <v>32</v>
      </c>
      <c r="H46" s="43">
        <v>0.4</v>
      </c>
      <c r="I46" s="43">
        <v>0</v>
      </c>
      <c r="J46" s="51">
        <f t="shared" si="25"/>
        <v>44.8</v>
      </c>
      <c r="K46" s="51">
        <f t="shared" si="26"/>
        <v>44.8</v>
      </c>
      <c r="L46" s="89">
        <f>$G$14/G46*(D46)</f>
        <v>54.964937500000005</v>
      </c>
      <c r="M46" s="89">
        <f>$H$6/H46*E46</f>
        <v>23.624999999999996</v>
      </c>
      <c r="N46" s="39">
        <f t="shared" ref="N46:N47" si="29">I46/$I$77*(F46)</f>
        <v>0</v>
      </c>
      <c r="O46" s="138">
        <f t="shared" si="27"/>
        <v>78.589937500000005</v>
      </c>
      <c r="P46" s="109">
        <f t="shared" si="28"/>
        <v>44.8</v>
      </c>
      <c r="Q46" s="79"/>
    </row>
    <row r="47" spans="1:17" hidden="1">
      <c r="A47" s="44">
        <v>3</v>
      </c>
      <c r="B47" s="10" t="s">
        <v>84</v>
      </c>
      <c r="C47" s="11">
        <v>37.754800000000003</v>
      </c>
      <c r="D47" s="127">
        <v>55</v>
      </c>
      <c r="E47" s="127">
        <v>45</v>
      </c>
      <c r="F47" s="127">
        <v>5</v>
      </c>
      <c r="G47" s="86">
        <v>37</v>
      </c>
      <c r="H47" s="46">
        <v>0.4</v>
      </c>
      <c r="I47" s="46">
        <v>0</v>
      </c>
      <c r="J47" s="51">
        <f t="shared" si="25"/>
        <v>51.8</v>
      </c>
      <c r="K47" s="51">
        <f t="shared" si="26"/>
        <v>51.8</v>
      </c>
      <c r="L47" s="140">
        <f>$G$15/G47*(D47)</f>
        <v>56.114864864864856</v>
      </c>
      <c r="M47" s="89">
        <f>$H$7/H47*E47</f>
        <v>23.624999999999996</v>
      </c>
      <c r="N47" s="39">
        <f t="shared" si="29"/>
        <v>0</v>
      </c>
      <c r="O47" s="141">
        <f t="shared" si="27"/>
        <v>79.739864864864856</v>
      </c>
      <c r="P47" s="110">
        <f t="shared" si="28"/>
        <v>51.8</v>
      </c>
      <c r="Q47" s="79"/>
    </row>
    <row r="48" spans="1:17" ht="16.5" hidden="1" thickBot="1">
      <c r="A48" s="265" t="s">
        <v>77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121"/>
      <c r="O48" s="103">
        <f>SUM(O45:O47)</f>
        <v>236.76181990872448</v>
      </c>
      <c r="P48" s="81"/>
      <c r="Q48" s="184"/>
    </row>
    <row r="49" spans="1:23" hidden="1"/>
    <row r="50" spans="1:23" ht="15.75" thickBot="1"/>
    <row r="51" spans="1:23" ht="15.75">
      <c r="A51" s="26" t="s">
        <v>31</v>
      </c>
      <c r="B51" s="27" t="s">
        <v>6</v>
      </c>
      <c r="C51" s="50"/>
      <c r="D51" s="123"/>
      <c r="E51" s="123"/>
      <c r="F51" s="123"/>
      <c r="G51" s="28"/>
      <c r="H51" s="29"/>
      <c r="I51" s="29"/>
      <c r="J51" s="28"/>
      <c r="K51" s="28"/>
      <c r="L51" s="31"/>
      <c r="M51" s="31"/>
      <c r="N51" s="31"/>
      <c r="O51" s="137"/>
      <c r="P51" s="80"/>
      <c r="Q51" s="79"/>
    </row>
    <row r="52" spans="1:23" ht="78.75">
      <c r="A52" s="12" t="s">
        <v>34</v>
      </c>
      <c r="B52" s="1" t="s">
        <v>182</v>
      </c>
      <c r="C52" s="6" t="s">
        <v>36</v>
      </c>
      <c r="D52" s="125" t="s">
        <v>37</v>
      </c>
      <c r="E52" s="125" t="s">
        <v>38</v>
      </c>
      <c r="F52" s="125" t="s">
        <v>39</v>
      </c>
      <c r="G52" s="6" t="s">
        <v>40</v>
      </c>
      <c r="H52" s="5" t="s">
        <v>41</v>
      </c>
      <c r="I52" s="5" t="s">
        <v>42</v>
      </c>
      <c r="J52" s="6" t="s">
        <v>43</v>
      </c>
      <c r="K52" s="6" t="s">
        <v>44</v>
      </c>
      <c r="L52" s="33" t="s">
        <v>45</v>
      </c>
      <c r="M52" s="33" t="s">
        <v>46</v>
      </c>
      <c r="N52" s="33" t="s">
        <v>47</v>
      </c>
      <c r="O52" s="61" t="s">
        <v>48</v>
      </c>
      <c r="P52" s="91" t="s">
        <v>49</v>
      </c>
      <c r="Q52" s="185"/>
      <c r="R52" s="173" t="s">
        <v>242</v>
      </c>
      <c r="S52" s="176" t="s">
        <v>238</v>
      </c>
      <c r="T52" s="182" t="s">
        <v>239</v>
      </c>
      <c r="U52" s="170" t="s">
        <v>237</v>
      </c>
      <c r="V52" s="170" t="s">
        <v>240</v>
      </c>
    </row>
    <row r="53" spans="1:23">
      <c r="A53" s="35">
        <v>1</v>
      </c>
      <c r="B53" s="2" t="s">
        <v>183</v>
      </c>
      <c r="C53" s="7">
        <v>28.403600000000001</v>
      </c>
      <c r="D53" s="126">
        <v>55</v>
      </c>
      <c r="E53" s="126">
        <v>45</v>
      </c>
      <c r="F53" s="126">
        <v>5</v>
      </c>
      <c r="G53" s="42">
        <v>28.4</v>
      </c>
      <c r="H53" s="43">
        <v>0.28000000000000003</v>
      </c>
      <c r="I53" s="43">
        <v>0.01</v>
      </c>
      <c r="J53" s="51">
        <f t="shared" ref="J53:J55" si="30">G53+(G53*H53)</f>
        <v>36.351999999999997</v>
      </c>
      <c r="K53" s="51">
        <f t="shared" ref="K53:K55" si="31">J53-(J53*I53)</f>
        <v>35.988479999999996</v>
      </c>
      <c r="L53" s="89">
        <f>$G$13/G53*(D53)</f>
        <v>55</v>
      </c>
      <c r="M53" s="89">
        <f>$H$5/H53*E53</f>
        <v>33.749999999999993</v>
      </c>
      <c r="N53" s="39">
        <f>I53/$I$77*(F53)</f>
        <v>2.5</v>
      </c>
      <c r="O53" s="138">
        <f t="shared" ref="O53:O55" si="32">L53+M53+N53</f>
        <v>91.25</v>
      </c>
      <c r="P53" s="109">
        <f t="shared" ref="P53:P55" si="33">G53+(G53*H53)</f>
        <v>36.351999999999997</v>
      </c>
      <c r="Q53" s="186">
        <f>J53-P53</f>
        <v>0</v>
      </c>
      <c r="R53" s="179">
        <f>1.03*1.04545</f>
        <v>1.0768135000000001</v>
      </c>
      <c r="S53" s="177">
        <f>C53*R53</f>
        <v>30.585379928600002</v>
      </c>
      <c r="T53" s="192">
        <f>G53*R53</f>
        <v>30.581503400000003</v>
      </c>
      <c r="U53" s="188">
        <f>J53*R53</f>
        <v>39.144324351999998</v>
      </c>
      <c r="V53" s="177">
        <f>T53*H53+T53</f>
        <v>39.144324352000005</v>
      </c>
      <c r="W53" s="41">
        <f>U53-V53</f>
        <v>0</v>
      </c>
    </row>
    <row r="54" spans="1:23">
      <c r="A54" s="35">
        <v>2</v>
      </c>
      <c r="B54" s="2" t="s">
        <v>184</v>
      </c>
      <c r="C54" s="7">
        <v>31.979600000000001</v>
      </c>
      <c r="D54" s="126">
        <v>55</v>
      </c>
      <c r="E54" s="126">
        <v>45</v>
      </c>
      <c r="F54" s="126">
        <v>5</v>
      </c>
      <c r="G54" s="42">
        <v>31.979600000000001</v>
      </c>
      <c r="H54" s="43">
        <v>0.28000000000000003</v>
      </c>
      <c r="I54" s="43">
        <v>0.01</v>
      </c>
      <c r="J54" s="51">
        <f t="shared" si="30"/>
        <v>40.933888000000003</v>
      </c>
      <c r="K54" s="51">
        <f t="shared" si="31"/>
        <v>40.524549120000003</v>
      </c>
      <c r="L54" s="89">
        <f>$G$14/G54*(D54)</f>
        <v>55</v>
      </c>
      <c r="M54" s="89">
        <f>$H$6/H54*E54</f>
        <v>33.749999999999993</v>
      </c>
      <c r="N54" s="39">
        <f t="shared" ref="N54:N55" si="34">I54/$I$77*(F54)</f>
        <v>2.5</v>
      </c>
      <c r="O54" s="138">
        <f t="shared" si="32"/>
        <v>91.25</v>
      </c>
      <c r="P54" s="109">
        <f t="shared" si="33"/>
        <v>40.933888000000003</v>
      </c>
      <c r="Q54" s="186">
        <f t="shared" ref="Q54:Q55" si="35">J54-P54</f>
        <v>0</v>
      </c>
      <c r="R54" s="179">
        <f>1.03*1.04545</f>
        <v>1.0768135000000001</v>
      </c>
      <c r="S54" s="177">
        <f>C54*R54</f>
        <v>34.436065004600003</v>
      </c>
      <c r="T54" s="192">
        <f>G54*R54</f>
        <v>34.436065004600003</v>
      </c>
      <c r="U54" s="188">
        <f>J54*R54</f>
        <v>44.078163205888011</v>
      </c>
      <c r="V54" s="177">
        <f>T54*H54+T54</f>
        <v>44.078163205888004</v>
      </c>
      <c r="W54" s="41">
        <f t="shared" ref="W54:W55" si="36">U54-V54</f>
        <v>0</v>
      </c>
    </row>
    <row r="55" spans="1:23" ht="15.75" thickBot="1">
      <c r="A55" s="44">
        <v>3</v>
      </c>
      <c r="B55" s="10" t="s">
        <v>185</v>
      </c>
      <c r="C55" s="11">
        <v>37.754800000000003</v>
      </c>
      <c r="D55" s="127">
        <v>55</v>
      </c>
      <c r="E55" s="127">
        <v>45</v>
      </c>
      <c r="F55" s="127">
        <v>5</v>
      </c>
      <c r="G55" s="67">
        <v>37.75</v>
      </c>
      <c r="H55" s="46">
        <v>0.28000000000000003</v>
      </c>
      <c r="I55" s="43">
        <v>0.01</v>
      </c>
      <c r="J55" s="51">
        <f t="shared" si="30"/>
        <v>48.32</v>
      </c>
      <c r="K55" s="51">
        <f t="shared" si="31"/>
        <v>47.836800000000004</v>
      </c>
      <c r="L55" s="140">
        <f>$G$15/G55*(D55)</f>
        <v>55</v>
      </c>
      <c r="M55" s="89">
        <f>$H$7/H55*E55</f>
        <v>33.749999999999993</v>
      </c>
      <c r="N55" s="39">
        <f t="shared" si="34"/>
        <v>2.5</v>
      </c>
      <c r="O55" s="141">
        <f t="shared" si="32"/>
        <v>91.25</v>
      </c>
      <c r="P55" s="110">
        <f t="shared" si="33"/>
        <v>48.32</v>
      </c>
      <c r="Q55" s="186">
        <f t="shared" si="35"/>
        <v>0</v>
      </c>
      <c r="R55" s="179">
        <f>1.03*1.04545</f>
        <v>1.0768135000000001</v>
      </c>
      <c r="S55" s="177">
        <f>C55*R55</f>
        <v>40.654878329800006</v>
      </c>
      <c r="T55" s="192">
        <f>G55*R55</f>
        <v>40.649709625</v>
      </c>
      <c r="U55" s="188">
        <f>J55*R55</f>
        <v>52.031628320000003</v>
      </c>
      <c r="V55" s="177">
        <f>T55*H55+T55</f>
        <v>52.031628320000003</v>
      </c>
      <c r="W55" s="41">
        <f t="shared" si="36"/>
        <v>0</v>
      </c>
    </row>
    <row r="56" spans="1:23" ht="16.5" thickBot="1">
      <c r="A56" s="265" t="s">
        <v>77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121"/>
      <c r="O56" s="103">
        <f>SUM(O53:O55)</f>
        <v>273.75</v>
      </c>
      <c r="P56" s="81"/>
      <c r="Q56" s="184"/>
    </row>
    <row r="57" spans="1:23" hidden="1"/>
    <row r="58" spans="1:23" hidden="1"/>
    <row r="59" spans="1:23" ht="15.75" hidden="1">
      <c r="A59" s="26" t="s">
        <v>31</v>
      </c>
      <c r="B59" s="54" t="s">
        <v>7</v>
      </c>
      <c r="C59" s="50"/>
      <c r="D59" s="123"/>
      <c r="E59" s="123"/>
      <c r="F59" s="123"/>
      <c r="G59" s="28"/>
      <c r="H59" s="29"/>
      <c r="I59" s="29"/>
      <c r="J59" s="28"/>
      <c r="K59" s="28"/>
      <c r="L59" s="31"/>
      <c r="M59" s="31"/>
      <c r="N59" s="31"/>
      <c r="O59" s="137"/>
      <c r="P59" s="80"/>
      <c r="Q59" s="79"/>
    </row>
    <row r="60" spans="1:23" ht="78.75" hidden="1">
      <c r="A60" s="12" t="s">
        <v>34</v>
      </c>
      <c r="B60" s="1" t="s">
        <v>35</v>
      </c>
      <c r="C60" s="6" t="s">
        <v>36</v>
      </c>
      <c r="D60" s="125" t="s">
        <v>37</v>
      </c>
      <c r="E60" s="125" t="s">
        <v>38</v>
      </c>
      <c r="F60" s="125" t="s">
        <v>39</v>
      </c>
      <c r="G60" s="6" t="s">
        <v>40</v>
      </c>
      <c r="H60" s="5" t="s">
        <v>41</v>
      </c>
      <c r="I60" s="5" t="s">
        <v>42</v>
      </c>
      <c r="J60" s="6" t="s">
        <v>43</v>
      </c>
      <c r="K60" s="6" t="s">
        <v>44</v>
      </c>
      <c r="L60" s="33" t="s">
        <v>45</v>
      </c>
      <c r="M60" s="33" t="s">
        <v>46</v>
      </c>
      <c r="N60" s="33" t="s">
        <v>47</v>
      </c>
      <c r="O60" s="61" t="s">
        <v>48</v>
      </c>
      <c r="P60" s="91" t="s">
        <v>49</v>
      </c>
      <c r="Q60" s="183"/>
    </row>
    <row r="61" spans="1:23" hidden="1">
      <c r="A61" s="35">
        <v>1</v>
      </c>
      <c r="B61" s="2" t="s">
        <v>82</v>
      </c>
      <c r="C61" s="7">
        <v>28.403600000000001</v>
      </c>
      <c r="D61" s="126">
        <v>55</v>
      </c>
      <c r="E61" s="126">
        <v>45</v>
      </c>
      <c r="F61" s="126">
        <v>5</v>
      </c>
      <c r="G61" s="51">
        <v>32.4</v>
      </c>
      <c r="H61" s="43">
        <v>0.34860000000000002</v>
      </c>
      <c r="I61" s="43">
        <v>0.02</v>
      </c>
      <c r="J61" s="51">
        <f t="shared" ref="J61:J63" si="37">G61+(G61*H61)</f>
        <v>43.69464</v>
      </c>
      <c r="K61" s="51">
        <f t="shared" ref="K61:K63" si="38">J61-(J61*I61)</f>
        <v>42.8207472</v>
      </c>
      <c r="L61" s="89">
        <f>$G$13/G61*(D61)</f>
        <v>48.20987654320988</v>
      </c>
      <c r="M61" s="89">
        <f>$H$5/H61*E61</f>
        <v>27.108433734939755</v>
      </c>
      <c r="N61" s="39">
        <f>I61/$I$77*(F61)</f>
        <v>5</v>
      </c>
      <c r="O61" s="138">
        <f t="shared" ref="O61:O63" si="39">L61+M61+N61</f>
        <v>80.318310278149639</v>
      </c>
      <c r="P61" s="109">
        <f t="shared" ref="P61:P63" si="40">G61+(G61*H61)</f>
        <v>43.69464</v>
      </c>
      <c r="Q61" s="79"/>
    </row>
    <row r="62" spans="1:23" hidden="1">
      <c r="A62" s="35">
        <v>2</v>
      </c>
      <c r="B62" s="2" t="s">
        <v>83</v>
      </c>
      <c r="C62" s="7">
        <v>31.979600000000001</v>
      </c>
      <c r="D62" s="126">
        <v>55</v>
      </c>
      <c r="E62" s="126">
        <v>45</v>
      </c>
      <c r="F62" s="126">
        <v>5</v>
      </c>
      <c r="G62" s="51">
        <v>36.979999999999997</v>
      </c>
      <c r="H62" s="43">
        <v>0.34860000000000002</v>
      </c>
      <c r="I62" s="43">
        <v>0.02</v>
      </c>
      <c r="J62" s="51">
        <f t="shared" si="37"/>
        <v>49.871227999999995</v>
      </c>
      <c r="K62" s="51">
        <f t="shared" si="38"/>
        <v>48.873803439999996</v>
      </c>
      <c r="L62" s="89">
        <f>$G$14/G62*(D62)</f>
        <v>47.562952947539216</v>
      </c>
      <c r="M62" s="89">
        <f>$H$6/H62*E62</f>
        <v>27.108433734939755</v>
      </c>
      <c r="N62" s="39">
        <f t="shared" ref="N62:N63" si="41">I62/$I$77*(F62)</f>
        <v>5</v>
      </c>
      <c r="O62" s="138">
        <f t="shared" si="39"/>
        <v>79.671386682478968</v>
      </c>
      <c r="P62" s="109">
        <f t="shared" si="40"/>
        <v>49.871227999999995</v>
      </c>
      <c r="Q62" s="79"/>
    </row>
    <row r="63" spans="1:23" hidden="1">
      <c r="A63" s="44">
        <v>3</v>
      </c>
      <c r="B63" s="10" t="s">
        <v>84</v>
      </c>
      <c r="C63" s="11">
        <v>37.754800000000003</v>
      </c>
      <c r="D63" s="127">
        <v>55</v>
      </c>
      <c r="E63" s="127">
        <v>45</v>
      </c>
      <c r="F63" s="127">
        <v>5</v>
      </c>
      <c r="G63" s="53">
        <v>45.75</v>
      </c>
      <c r="H63" s="46">
        <v>0.34860000000000002</v>
      </c>
      <c r="I63" s="46">
        <v>0.02</v>
      </c>
      <c r="J63" s="51">
        <f t="shared" si="37"/>
        <v>61.698450000000001</v>
      </c>
      <c r="K63" s="51">
        <f t="shared" si="38"/>
        <v>60.464480999999999</v>
      </c>
      <c r="L63" s="140">
        <f>$G$15/G63*(D63)</f>
        <v>45.382513661202189</v>
      </c>
      <c r="M63" s="89">
        <f>$H$7/H63*E63</f>
        <v>27.108433734939755</v>
      </c>
      <c r="N63" s="39">
        <f t="shared" si="41"/>
        <v>5</v>
      </c>
      <c r="O63" s="141">
        <f t="shared" si="39"/>
        <v>77.490947396141948</v>
      </c>
      <c r="P63" s="110">
        <f t="shared" si="40"/>
        <v>61.698450000000001</v>
      </c>
      <c r="Q63" s="79"/>
    </row>
    <row r="64" spans="1:23" ht="16.5" hidden="1" thickBot="1">
      <c r="A64" s="265" t="s">
        <v>77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121"/>
      <c r="O64" s="103">
        <f>SUM(O61:O63)</f>
        <v>237.48064435677054</v>
      </c>
      <c r="P64" s="85"/>
      <c r="Q64" s="79"/>
    </row>
    <row r="65" spans="1:23" hidden="1"/>
    <row r="66" spans="1:23" hidden="1"/>
    <row r="67" spans="1:23" ht="15.75" hidden="1">
      <c r="A67" s="26" t="s">
        <v>31</v>
      </c>
      <c r="B67" s="27" t="s">
        <v>86</v>
      </c>
      <c r="C67" s="50"/>
      <c r="D67" s="123"/>
      <c r="E67" s="123"/>
      <c r="F67" s="123"/>
      <c r="G67" s="28"/>
      <c r="H67" s="29"/>
      <c r="I67" s="29"/>
      <c r="J67" s="28"/>
      <c r="K67" s="28"/>
      <c r="L67" s="31"/>
      <c r="M67" s="31"/>
      <c r="N67" s="31"/>
      <c r="O67" s="137"/>
    </row>
    <row r="68" spans="1:23" ht="78.75" hidden="1">
      <c r="A68" s="12" t="s">
        <v>34</v>
      </c>
      <c r="B68" s="1" t="s">
        <v>35</v>
      </c>
      <c r="C68" s="6" t="s">
        <v>36</v>
      </c>
      <c r="D68" s="125" t="s">
        <v>37</v>
      </c>
      <c r="E68" s="125" t="s">
        <v>38</v>
      </c>
      <c r="F68" s="125" t="s">
        <v>39</v>
      </c>
      <c r="G68" s="6" t="s">
        <v>40</v>
      </c>
      <c r="H68" s="5" t="s">
        <v>41</v>
      </c>
      <c r="I68" s="5" t="s">
        <v>42</v>
      </c>
      <c r="J68" s="6" t="s">
        <v>43</v>
      </c>
      <c r="K68" s="6" t="s">
        <v>44</v>
      </c>
      <c r="L68" s="33" t="s">
        <v>45</v>
      </c>
      <c r="M68" s="33" t="s">
        <v>46</v>
      </c>
      <c r="N68" s="33" t="s">
        <v>47</v>
      </c>
      <c r="O68" s="61" t="s">
        <v>48</v>
      </c>
      <c r="P68" s="91" t="s">
        <v>49</v>
      </c>
      <c r="Q68" s="183"/>
    </row>
    <row r="69" spans="1:23" hidden="1">
      <c r="A69" s="35">
        <v>1</v>
      </c>
      <c r="B69" s="2" t="s">
        <v>82</v>
      </c>
      <c r="C69" s="7">
        <v>28.403600000000001</v>
      </c>
      <c r="D69" s="126">
        <v>55</v>
      </c>
      <c r="E69" s="126">
        <v>45</v>
      </c>
      <c r="F69" s="126">
        <v>5</v>
      </c>
      <c r="G69" s="51">
        <v>28.4</v>
      </c>
      <c r="H69" s="43">
        <v>0.52</v>
      </c>
      <c r="I69" s="43">
        <v>1.1299999999999999E-2</v>
      </c>
      <c r="J69" s="51">
        <f t="shared" ref="J69:J71" si="42">G69+(G69*H69)</f>
        <v>43.167999999999999</v>
      </c>
      <c r="K69" s="51">
        <f t="shared" ref="K69:K71" si="43">J69-(J69*I69)</f>
        <v>42.680201599999997</v>
      </c>
      <c r="L69" s="89">
        <f>$G$13/G69*(D69)</f>
        <v>55</v>
      </c>
      <c r="M69" s="89">
        <f>$H$5/H69*E69</f>
        <v>18.17307692307692</v>
      </c>
      <c r="N69" s="39">
        <f>I69/$I$77*(F69)</f>
        <v>2.8249999999999997</v>
      </c>
      <c r="O69" s="138">
        <f t="shared" ref="O69:O71" si="44">L69+M69+N69</f>
        <v>75.998076923076923</v>
      </c>
      <c r="P69" s="111">
        <f t="shared" ref="P69:P71" si="45">G69+(G69*H69)</f>
        <v>43.167999999999999</v>
      </c>
      <c r="Q69" s="79"/>
    </row>
    <row r="70" spans="1:23" hidden="1">
      <c r="A70" s="35">
        <v>2</v>
      </c>
      <c r="B70" s="2" t="s">
        <v>83</v>
      </c>
      <c r="C70" s="7">
        <v>31.979600000000001</v>
      </c>
      <c r="D70" s="126">
        <v>55</v>
      </c>
      <c r="E70" s="126">
        <v>45</v>
      </c>
      <c r="F70" s="126">
        <v>5</v>
      </c>
      <c r="G70" s="51">
        <v>31.979600000000001</v>
      </c>
      <c r="H70" s="43">
        <v>0.52</v>
      </c>
      <c r="I70" s="43">
        <v>1.1299999999999999E-2</v>
      </c>
      <c r="J70" s="51">
        <f t="shared" si="42"/>
        <v>48.608992000000001</v>
      </c>
      <c r="K70" s="51">
        <f t="shared" si="43"/>
        <v>48.059710390399999</v>
      </c>
      <c r="L70" s="89">
        <f>$G$14/G70*(D70)</f>
        <v>55</v>
      </c>
      <c r="M70" s="89">
        <f>$H$6/H70*E70</f>
        <v>18.17307692307692</v>
      </c>
      <c r="N70" s="39">
        <f t="shared" ref="N70:N71" si="46">I70/$I$77*(F70)</f>
        <v>2.8249999999999997</v>
      </c>
      <c r="O70" s="138">
        <f t="shared" si="44"/>
        <v>75.998076923076923</v>
      </c>
      <c r="P70" s="111">
        <f t="shared" si="45"/>
        <v>48.608992000000001</v>
      </c>
      <c r="Q70" s="79"/>
    </row>
    <row r="71" spans="1:23" hidden="1">
      <c r="A71" s="44">
        <v>3</v>
      </c>
      <c r="B71" s="10" t="s">
        <v>84</v>
      </c>
      <c r="C71" s="11">
        <v>37.754800000000003</v>
      </c>
      <c r="D71" s="127">
        <v>55</v>
      </c>
      <c r="E71" s="127">
        <v>45</v>
      </c>
      <c r="F71" s="127">
        <v>5</v>
      </c>
      <c r="G71" s="53">
        <v>37.75</v>
      </c>
      <c r="H71" s="46">
        <v>0.52</v>
      </c>
      <c r="I71" s="43">
        <v>1.1299999999999999E-2</v>
      </c>
      <c r="J71" s="51">
        <f t="shared" si="42"/>
        <v>57.379999999999995</v>
      </c>
      <c r="K71" s="51">
        <f t="shared" si="43"/>
        <v>56.731605999999992</v>
      </c>
      <c r="L71" s="140">
        <f>$G$15/G71*(D71)</f>
        <v>55</v>
      </c>
      <c r="M71" s="89">
        <f>$H$7/H71*E71</f>
        <v>18.17307692307692</v>
      </c>
      <c r="N71" s="39">
        <f t="shared" si="46"/>
        <v>2.8249999999999997</v>
      </c>
      <c r="O71" s="141">
        <f t="shared" si="44"/>
        <v>75.998076923076923</v>
      </c>
      <c r="P71" s="112">
        <f t="shared" si="45"/>
        <v>57.379999999999995</v>
      </c>
      <c r="Q71" s="79"/>
    </row>
    <row r="72" spans="1:23" ht="16.5" hidden="1" thickBot="1">
      <c r="A72" s="265" t="s">
        <v>77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121"/>
      <c r="O72" s="103">
        <f>SUM(O69:O71)</f>
        <v>227.99423076923077</v>
      </c>
      <c r="P72" s="81"/>
      <c r="Q72" s="184"/>
    </row>
    <row r="73" spans="1:23" hidden="1"/>
    <row r="74" spans="1:23" ht="15.75" thickBot="1"/>
    <row r="75" spans="1:23" ht="15.75">
      <c r="A75" s="26" t="s">
        <v>31</v>
      </c>
      <c r="B75" s="27" t="s">
        <v>10</v>
      </c>
      <c r="C75" s="50"/>
      <c r="D75" s="123"/>
      <c r="E75" s="123"/>
      <c r="F75" s="123"/>
      <c r="G75" s="28"/>
      <c r="H75" s="29"/>
      <c r="I75" s="29"/>
      <c r="J75" s="28"/>
      <c r="K75" s="28"/>
      <c r="L75" s="31"/>
      <c r="M75" s="31"/>
      <c r="N75" s="31"/>
      <c r="O75" s="137"/>
      <c r="P75" s="80"/>
      <c r="Q75" s="79"/>
    </row>
    <row r="76" spans="1:23" ht="78.75">
      <c r="A76" s="12" t="s">
        <v>34</v>
      </c>
      <c r="B76" s="1" t="s">
        <v>182</v>
      </c>
      <c r="C76" s="6" t="s">
        <v>36</v>
      </c>
      <c r="D76" s="125" t="s">
        <v>37</v>
      </c>
      <c r="E76" s="125" t="s">
        <v>38</v>
      </c>
      <c r="F76" s="125" t="s">
        <v>39</v>
      </c>
      <c r="G76" s="6" t="s">
        <v>40</v>
      </c>
      <c r="H76" s="5" t="s">
        <v>41</v>
      </c>
      <c r="I76" s="5" t="s">
        <v>42</v>
      </c>
      <c r="J76" s="6" t="s">
        <v>43</v>
      </c>
      <c r="K76" s="6" t="s">
        <v>44</v>
      </c>
      <c r="L76" s="33" t="s">
        <v>45</v>
      </c>
      <c r="M76" s="33" t="s">
        <v>46</v>
      </c>
      <c r="N76" s="33" t="s">
        <v>47</v>
      </c>
      <c r="O76" s="61" t="s">
        <v>48</v>
      </c>
      <c r="P76" s="91" t="s">
        <v>49</v>
      </c>
      <c r="Q76" s="185"/>
      <c r="R76" s="173" t="s">
        <v>242</v>
      </c>
      <c r="S76" s="176" t="s">
        <v>238</v>
      </c>
      <c r="T76" s="182" t="s">
        <v>239</v>
      </c>
      <c r="U76" s="170" t="s">
        <v>237</v>
      </c>
      <c r="V76" s="170" t="s">
        <v>240</v>
      </c>
    </row>
    <row r="77" spans="1:23">
      <c r="A77" s="35">
        <v>1</v>
      </c>
      <c r="B77" s="2" t="s">
        <v>183</v>
      </c>
      <c r="C77" s="7">
        <v>28.403600000000001</v>
      </c>
      <c r="D77" s="126">
        <v>55</v>
      </c>
      <c r="E77" s="126">
        <v>45</v>
      </c>
      <c r="F77" s="126">
        <v>5</v>
      </c>
      <c r="G77" s="51">
        <v>28.4</v>
      </c>
      <c r="H77" s="37">
        <v>0.33</v>
      </c>
      <c r="I77" s="37">
        <v>0.02</v>
      </c>
      <c r="J77" s="51">
        <f t="shared" ref="J77:J79" si="47">G77+(G77*H77)</f>
        <v>37.771999999999998</v>
      </c>
      <c r="K77" s="51">
        <f t="shared" ref="K77:K79" si="48">J77-(J77*I77)</f>
        <v>37.016559999999998</v>
      </c>
      <c r="L77" s="89">
        <f>$G$13/G77*(D77)</f>
        <v>55</v>
      </c>
      <c r="M77" s="89">
        <f>$H$5/H77*E77</f>
        <v>28.636363636363637</v>
      </c>
      <c r="N77" s="39">
        <f>I77/$I$77*(F77)</f>
        <v>5</v>
      </c>
      <c r="O77" s="138">
        <f t="shared" ref="O77:O79" si="49">L77+M77+N77</f>
        <v>88.63636363636364</v>
      </c>
      <c r="P77" s="109">
        <f t="shared" ref="P77:P79" si="50">G77+(G77*H77)</f>
        <v>37.771999999999998</v>
      </c>
      <c r="Q77" s="186">
        <f t="shared" ref="Q77:Q79" si="51">J77-P77</f>
        <v>0</v>
      </c>
      <c r="R77" s="179">
        <f>1.03*1.04545</f>
        <v>1.0768135000000001</v>
      </c>
      <c r="S77" s="177">
        <f>C77*R77</f>
        <v>30.585379928600002</v>
      </c>
      <c r="T77" s="192">
        <f>G77*R77</f>
        <v>30.581503400000003</v>
      </c>
      <c r="U77" s="188">
        <f>J77*R77</f>
        <v>40.673399522000004</v>
      </c>
      <c r="V77" s="177">
        <f>T77*H77+T77</f>
        <v>40.673399522000004</v>
      </c>
      <c r="W77" s="41">
        <f t="shared" ref="W77:W79" si="52">U77-V77</f>
        <v>0</v>
      </c>
    </row>
    <row r="78" spans="1:23">
      <c r="A78" s="35">
        <v>2</v>
      </c>
      <c r="B78" s="2" t="s">
        <v>184</v>
      </c>
      <c r="C78" s="7">
        <v>31.979600000000001</v>
      </c>
      <c r="D78" s="126">
        <v>55</v>
      </c>
      <c r="E78" s="126">
        <v>45</v>
      </c>
      <c r="F78" s="126">
        <v>5</v>
      </c>
      <c r="G78" s="51">
        <v>31.98</v>
      </c>
      <c r="H78" s="37">
        <v>0.33</v>
      </c>
      <c r="I78" s="37">
        <v>0.02</v>
      </c>
      <c r="J78" s="51">
        <f t="shared" si="47"/>
        <v>42.5334</v>
      </c>
      <c r="K78" s="51">
        <f t="shared" si="48"/>
        <v>41.682732000000001</v>
      </c>
      <c r="L78" s="89">
        <f>$G$14/G78*(D78)</f>
        <v>54.999312070043779</v>
      </c>
      <c r="M78" s="89">
        <f>$H$6/H78*E78</f>
        <v>28.636363636363637</v>
      </c>
      <c r="N78" s="39">
        <f t="shared" ref="N78:N79" si="53">I78/$I$77*(F78)</f>
        <v>5</v>
      </c>
      <c r="O78" s="138">
        <f t="shared" si="49"/>
        <v>88.635675706407412</v>
      </c>
      <c r="P78" s="109">
        <f t="shared" si="50"/>
        <v>42.5334</v>
      </c>
      <c r="Q78" s="186">
        <f t="shared" si="51"/>
        <v>0</v>
      </c>
      <c r="R78" s="179">
        <f>1.03*1.04545</f>
        <v>1.0768135000000001</v>
      </c>
      <c r="S78" s="177">
        <f>C78*R78</f>
        <v>34.436065004600003</v>
      </c>
      <c r="T78" s="192">
        <f>G78*R78</f>
        <v>34.436495730000004</v>
      </c>
      <c r="U78" s="188">
        <f>J78*R78</f>
        <v>45.800539320900008</v>
      </c>
      <c r="V78" s="177">
        <f>T78*H78+T78</f>
        <v>45.800539320900008</v>
      </c>
      <c r="W78" s="41">
        <f t="shared" si="52"/>
        <v>0</v>
      </c>
    </row>
    <row r="79" spans="1:23" ht="15.75" thickBot="1">
      <c r="A79" s="44">
        <v>3</v>
      </c>
      <c r="B79" s="10" t="s">
        <v>185</v>
      </c>
      <c r="C79" s="11">
        <v>37.754800000000003</v>
      </c>
      <c r="D79" s="127">
        <v>55</v>
      </c>
      <c r="E79" s="127">
        <v>45</v>
      </c>
      <c r="F79" s="127">
        <v>5</v>
      </c>
      <c r="G79" s="53">
        <v>37.75</v>
      </c>
      <c r="H79" s="87">
        <v>0.33</v>
      </c>
      <c r="I79" s="87">
        <v>0.02</v>
      </c>
      <c r="J79" s="51">
        <f t="shared" si="47"/>
        <v>50.207500000000003</v>
      </c>
      <c r="K79" s="51">
        <f t="shared" si="48"/>
        <v>49.20335</v>
      </c>
      <c r="L79" s="140">
        <f>$G$15/G79*(D79)</f>
        <v>55</v>
      </c>
      <c r="M79" s="89">
        <f>$H$7/H79*E79</f>
        <v>28.636363636363637</v>
      </c>
      <c r="N79" s="39">
        <f t="shared" si="53"/>
        <v>5</v>
      </c>
      <c r="O79" s="141">
        <f t="shared" si="49"/>
        <v>88.63636363636364</v>
      </c>
      <c r="P79" s="110">
        <f t="shared" si="50"/>
        <v>50.207500000000003</v>
      </c>
      <c r="Q79" s="186">
        <f t="shared" si="51"/>
        <v>0</v>
      </c>
      <c r="R79" s="179">
        <f>1.03*1.04545</f>
        <v>1.0768135000000001</v>
      </c>
      <c r="S79" s="177">
        <f>C79*R79</f>
        <v>40.654878329800006</v>
      </c>
      <c r="T79" s="192">
        <f>G79*R79</f>
        <v>40.649709625</v>
      </c>
      <c r="U79" s="188">
        <f>J79*R79</f>
        <v>54.064113801250009</v>
      </c>
      <c r="V79" s="177">
        <f>T79*H79+T79</f>
        <v>54.064113801250002</v>
      </c>
      <c r="W79" s="41">
        <f t="shared" si="52"/>
        <v>0</v>
      </c>
    </row>
    <row r="80" spans="1:23" ht="16.5" thickBot="1">
      <c r="A80" s="265" t="s">
        <v>77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121"/>
      <c r="O80" s="103">
        <f>SUM(O77:O79)</f>
        <v>265.90840297913468</v>
      </c>
      <c r="P80" s="81"/>
      <c r="Q80" s="184"/>
    </row>
    <row r="82" spans="1:17" hidden="1"/>
    <row r="83" spans="1:17" ht="15.75" hidden="1">
      <c r="A83" s="26" t="s">
        <v>31</v>
      </c>
      <c r="B83" s="27" t="s">
        <v>11</v>
      </c>
      <c r="C83" s="50"/>
      <c r="D83" s="123"/>
      <c r="E83" s="123"/>
      <c r="F83" s="123"/>
      <c r="G83" s="28"/>
      <c r="H83" s="29"/>
      <c r="I83" s="29"/>
      <c r="J83" s="28"/>
      <c r="K83" s="28"/>
      <c r="L83" s="31"/>
      <c r="M83" s="31"/>
      <c r="N83" s="31"/>
      <c r="O83" s="137"/>
      <c r="P83" s="80"/>
      <c r="Q83" s="79"/>
    </row>
    <row r="84" spans="1:17" ht="78.75" hidden="1">
      <c r="A84" s="12" t="s">
        <v>34</v>
      </c>
      <c r="B84" s="1" t="s">
        <v>35</v>
      </c>
      <c r="C84" s="6" t="s">
        <v>36</v>
      </c>
      <c r="D84" s="125" t="s">
        <v>37</v>
      </c>
      <c r="E84" s="125" t="s">
        <v>38</v>
      </c>
      <c r="F84" s="125" t="s">
        <v>39</v>
      </c>
      <c r="G84" s="6" t="s">
        <v>40</v>
      </c>
      <c r="H84" s="5" t="s">
        <v>41</v>
      </c>
      <c r="I84" s="5" t="s">
        <v>42</v>
      </c>
      <c r="J84" s="6" t="s">
        <v>43</v>
      </c>
      <c r="K84" s="6" t="s">
        <v>44</v>
      </c>
      <c r="L84" s="33" t="s">
        <v>45</v>
      </c>
      <c r="M84" s="33" t="s">
        <v>46</v>
      </c>
      <c r="N84" s="33" t="s">
        <v>47</v>
      </c>
      <c r="O84" s="61" t="s">
        <v>48</v>
      </c>
      <c r="P84" s="91" t="s">
        <v>49</v>
      </c>
      <c r="Q84" s="183"/>
    </row>
    <row r="85" spans="1:17" hidden="1">
      <c r="A85" s="35">
        <v>1</v>
      </c>
      <c r="B85" s="2" t="s">
        <v>82</v>
      </c>
      <c r="C85" s="7">
        <v>28.403600000000001</v>
      </c>
      <c r="D85" s="126">
        <v>55</v>
      </c>
      <c r="E85" s="126">
        <v>45</v>
      </c>
      <c r="F85" s="126">
        <v>5</v>
      </c>
      <c r="G85" s="51">
        <v>33.4</v>
      </c>
      <c r="H85" s="43">
        <v>0.33</v>
      </c>
      <c r="I85" s="43">
        <v>0</v>
      </c>
      <c r="J85" s="51">
        <f t="shared" ref="J85:J87" si="54">G85+(G85*H85)</f>
        <v>44.421999999999997</v>
      </c>
      <c r="K85" s="51">
        <f t="shared" ref="K85:K87" si="55">J85-(J85*I85)</f>
        <v>44.421999999999997</v>
      </c>
      <c r="L85" s="89">
        <f>$G$13/G85*(D85)</f>
        <v>46.766467065868262</v>
      </c>
      <c r="M85" s="89">
        <f>$H$5/H85*E85</f>
        <v>28.636363636363637</v>
      </c>
      <c r="N85" s="39">
        <f>I85/$I$77*(F85)</f>
        <v>0</v>
      </c>
      <c r="O85" s="138">
        <f t="shared" ref="O85:O87" si="56">L85+M85+N85</f>
        <v>75.402830702231896</v>
      </c>
      <c r="P85" s="109">
        <f t="shared" ref="P85:P87" si="57">G85+(G85*H85)</f>
        <v>44.421999999999997</v>
      </c>
      <c r="Q85" s="79"/>
    </row>
    <row r="86" spans="1:17" hidden="1">
      <c r="A86" s="35">
        <v>2</v>
      </c>
      <c r="B86" s="2" t="s">
        <v>83</v>
      </c>
      <c r="C86" s="7">
        <v>31.979600000000001</v>
      </c>
      <c r="D86" s="126">
        <v>55</v>
      </c>
      <c r="E86" s="126">
        <v>45</v>
      </c>
      <c r="F86" s="126">
        <v>5</v>
      </c>
      <c r="G86" s="51">
        <v>36.979999999999997</v>
      </c>
      <c r="H86" s="43">
        <v>0.33</v>
      </c>
      <c r="I86" s="43">
        <v>0</v>
      </c>
      <c r="J86" s="51">
        <f t="shared" si="54"/>
        <v>49.183399999999999</v>
      </c>
      <c r="K86" s="51">
        <f t="shared" si="55"/>
        <v>49.183399999999999</v>
      </c>
      <c r="L86" s="89">
        <f>$G$14/G86*(D86)</f>
        <v>47.562952947539216</v>
      </c>
      <c r="M86" s="89">
        <f>$H$6/H86*E86</f>
        <v>28.636363636363637</v>
      </c>
      <c r="N86" s="39">
        <f t="shared" ref="N86:N87" si="58">I86/$I$77*(F86)</f>
        <v>0</v>
      </c>
      <c r="O86" s="138">
        <f t="shared" si="56"/>
        <v>76.199316583902856</v>
      </c>
      <c r="P86" s="109">
        <f t="shared" si="57"/>
        <v>49.183399999999999</v>
      </c>
      <c r="Q86" s="79"/>
    </row>
    <row r="87" spans="1:17" hidden="1">
      <c r="A87" s="44">
        <v>3</v>
      </c>
      <c r="B87" s="10" t="s">
        <v>84</v>
      </c>
      <c r="C87" s="11">
        <v>37.754800000000003</v>
      </c>
      <c r="D87" s="127">
        <v>55</v>
      </c>
      <c r="E87" s="127">
        <v>45</v>
      </c>
      <c r="F87" s="127">
        <v>5</v>
      </c>
      <c r="G87" s="53">
        <v>42.75</v>
      </c>
      <c r="H87" s="46">
        <v>0.33</v>
      </c>
      <c r="I87" s="46">
        <v>0</v>
      </c>
      <c r="J87" s="51">
        <f t="shared" si="54"/>
        <v>56.857500000000002</v>
      </c>
      <c r="K87" s="51">
        <f t="shared" si="55"/>
        <v>56.857500000000002</v>
      </c>
      <c r="L87" s="140">
        <f>$G$15/G87*(D87)</f>
        <v>48.567251461988306</v>
      </c>
      <c r="M87" s="89">
        <f>$H$7/H87*E87</f>
        <v>28.636363636363637</v>
      </c>
      <c r="N87" s="39">
        <f t="shared" si="58"/>
        <v>0</v>
      </c>
      <c r="O87" s="141">
        <f t="shared" si="56"/>
        <v>77.203615098351946</v>
      </c>
      <c r="P87" s="110">
        <f t="shared" si="57"/>
        <v>56.857500000000002</v>
      </c>
      <c r="Q87" s="79"/>
    </row>
    <row r="88" spans="1:17" ht="16.5" hidden="1" thickBot="1">
      <c r="A88" s="265" t="s">
        <v>77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121"/>
      <c r="O88" s="103">
        <f>SUM(O85:O87)</f>
        <v>228.80576238448671</v>
      </c>
      <c r="P88" s="81"/>
      <c r="Q88" s="184"/>
    </row>
    <row r="89" spans="1:17" hidden="1"/>
    <row r="90" spans="1:17" hidden="1"/>
    <row r="91" spans="1:17" ht="15.75" hidden="1">
      <c r="A91" s="26" t="s">
        <v>31</v>
      </c>
      <c r="B91" s="27" t="s">
        <v>80</v>
      </c>
      <c r="C91" s="50"/>
      <c r="D91" s="123"/>
      <c r="E91" s="123"/>
      <c r="F91" s="123"/>
      <c r="G91" s="28"/>
      <c r="H91" s="29"/>
      <c r="I91" s="29"/>
      <c r="J91" s="28"/>
      <c r="K91" s="28"/>
      <c r="L91" s="31"/>
      <c r="M91" s="31"/>
      <c r="N91" s="31"/>
      <c r="O91" s="137"/>
      <c r="P91" s="80"/>
      <c r="Q91" s="79"/>
    </row>
    <row r="92" spans="1:17" ht="78.75" hidden="1">
      <c r="A92" s="12" t="s">
        <v>34</v>
      </c>
      <c r="B92" s="1" t="s">
        <v>35</v>
      </c>
      <c r="C92" s="6" t="s">
        <v>36</v>
      </c>
      <c r="D92" s="125" t="s">
        <v>37</v>
      </c>
      <c r="E92" s="125" t="s">
        <v>38</v>
      </c>
      <c r="F92" s="125" t="s">
        <v>39</v>
      </c>
      <c r="G92" s="6" t="s">
        <v>40</v>
      </c>
      <c r="H92" s="5" t="s">
        <v>41</v>
      </c>
      <c r="I92" s="5" t="s">
        <v>42</v>
      </c>
      <c r="J92" s="6" t="s">
        <v>43</v>
      </c>
      <c r="K92" s="6" t="s">
        <v>44</v>
      </c>
      <c r="L92" s="33" t="s">
        <v>45</v>
      </c>
      <c r="M92" s="33" t="s">
        <v>46</v>
      </c>
      <c r="N92" s="33" t="s">
        <v>47</v>
      </c>
      <c r="O92" s="61" t="s">
        <v>48</v>
      </c>
      <c r="P92" s="91" t="s">
        <v>49</v>
      </c>
      <c r="Q92" s="183"/>
    </row>
    <row r="93" spans="1:17" hidden="1">
      <c r="A93" s="35">
        <v>1</v>
      </c>
      <c r="B93" s="2" t="s">
        <v>82</v>
      </c>
      <c r="C93" s="7">
        <v>28.403600000000001</v>
      </c>
      <c r="D93" s="126">
        <v>55</v>
      </c>
      <c r="E93" s="126">
        <v>45</v>
      </c>
      <c r="F93" s="126">
        <v>5</v>
      </c>
      <c r="G93" s="51">
        <v>35</v>
      </c>
      <c r="H93" s="43">
        <v>0.3</v>
      </c>
      <c r="I93" s="43">
        <v>0.01</v>
      </c>
      <c r="J93" s="51">
        <f t="shared" ref="J93:J95" si="59">G93+(G93*H93)</f>
        <v>45.5</v>
      </c>
      <c r="K93" s="51">
        <f t="shared" ref="K93:K95" si="60">J93-(J93*I93)</f>
        <v>45.045000000000002</v>
      </c>
      <c r="L93" s="89">
        <f>$G$13/G93*(D93)</f>
        <v>44.628571428571426</v>
      </c>
      <c r="M93" s="89">
        <f>$H$5/H93*E93</f>
        <v>31.499999999999996</v>
      </c>
      <c r="N93" s="39">
        <f>I93/$I$77*(F93)</f>
        <v>2.5</v>
      </c>
      <c r="O93" s="138">
        <f t="shared" ref="O93:O95" si="61">L93+M93+N93</f>
        <v>78.628571428571419</v>
      </c>
      <c r="P93" s="109">
        <f t="shared" ref="P93:P95" si="62">G93+(G93*H93)</f>
        <v>45.5</v>
      </c>
      <c r="Q93" s="79"/>
    </row>
    <row r="94" spans="1:17" hidden="1">
      <c r="A94" s="35">
        <v>2</v>
      </c>
      <c r="B94" s="2" t="s">
        <v>83</v>
      </c>
      <c r="C94" s="7">
        <v>31.979600000000001</v>
      </c>
      <c r="D94" s="126">
        <v>55</v>
      </c>
      <c r="E94" s="126">
        <v>45</v>
      </c>
      <c r="F94" s="126">
        <v>5</v>
      </c>
      <c r="G94" s="51">
        <v>40</v>
      </c>
      <c r="H94" s="43">
        <v>0.3</v>
      </c>
      <c r="I94" s="43">
        <v>0.01</v>
      </c>
      <c r="J94" s="51">
        <f t="shared" si="59"/>
        <v>52</v>
      </c>
      <c r="K94" s="51">
        <f t="shared" si="60"/>
        <v>51.48</v>
      </c>
      <c r="L94" s="89">
        <f>$G$14/G94*(D94)</f>
        <v>43.97195</v>
      </c>
      <c r="M94" s="89">
        <f>$H$6/H94*E94</f>
        <v>31.499999999999996</v>
      </c>
      <c r="N94" s="39">
        <f t="shared" ref="N94:N95" si="63">I94/$I$77*(F94)</f>
        <v>2.5</v>
      </c>
      <c r="O94" s="138">
        <f t="shared" si="61"/>
        <v>77.971949999999993</v>
      </c>
      <c r="P94" s="109">
        <f t="shared" si="62"/>
        <v>52</v>
      </c>
      <c r="Q94" s="79"/>
    </row>
    <row r="95" spans="1:17" hidden="1">
      <c r="A95" s="44">
        <v>3</v>
      </c>
      <c r="B95" s="10" t="s">
        <v>84</v>
      </c>
      <c r="C95" s="11">
        <v>37.754800000000003</v>
      </c>
      <c r="D95" s="127">
        <v>55</v>
      </c>
      <c r="E95" s="127">
        <v>45</v>
      </c>
      <c r="F95" s="127">
        <v>5</v>
      </c>
      <c r="G95" s="53">
        <v>45</v>
      </c>
      <c r="H95" s="46">
        <v>0.3</v>
      </c>
      <c r="I95" s="46">
        <v>0.01</v>
      </c>
      <c r="J95" s="51">
        <f t="shared" si="59"/>
        <v>58.5</v>
      </c>
      <c r="K95" s="51">
        <f t="shared" si="60"/>
        <v>57.914999999999999</v>
      </c>
      <c r="L95" s="140">
        <f>$G$15/G95*(D95)</f>
        <v>46.138888888888893</v>
      </c>
      <c r="M95" s="89">
        <f>$H$7/H95*E95</f>
        <v>31.499999999999996</v>
      </c>
      <c r="N95" s="39">
        <f t="shared" si="63"/>
        <v>2.5</v>
      </c>
      <c r="O95" s="141">
        <f t="shared" si="61"/>
        <v>80.138888888888886</v>
      </c>
      <c r="P95" s="110">
        <f t="shared" si="62"/>
        <v>58.5</v>
      </c>
      <c r="Q95" s="79"/>
    </row>
    <row r="96" spans="1:17" ht="16.5" hidden="1" thickBot="1">
      <c r="A96" s="265" t="s">
        <v>77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121"/>
      <c r="O96" s="103">
        <f>SUM(O93:O95)</f>
        <v>236.73941031746031</v>
      </c>
      <c r="P96" s="85"/>
      <c r="Q96" s="79"/>
    </row>
    <row r="97" spans="1:23" hidden="1"/>
    <row r="98" spans="1:23" ht="15.75" thickBot="1"/>
    <row r="99" spans="1:23" ht="15.75">
      <c r="A99" s="26" t="s">
        <v>31</v>
      </c>
      <c r="B99" s="27" t="s">
        <v>13</v>
      </c>
      <c r="C99" s="50"/>
      <c r="D99" s="123"/>
      <c r="E99" s="123"/>
      <c r="F99" s="123"/>
      <c r="G99" s="28"/>
      <c r="H99" s="29"/>
      <c r="I99" s="29"/>
      <c r="J99" s="28"/>
      <c r="K99" s="28"/>
      <c r="L99" s="31"/>
      <c r="M99" s="31"/>
      <c r="N99" s="31"/>
      <c r="O99" s="137"/>
      <c r="P99" s="80"/>
      <c r="Q99" s="79"/>
    </row>
    <row r="100" spans="1:23" ht="78.75">
      <c r="A100" s="12" t="s">
        <v>34</v>
      </c>
      <c r="B100" s="1" t="s">
        <v>182</v>
      </c>
      <c r="C100" s="6" t="s">
        <v>36</v>
      </c>
      <c r="D100" s="125" t="s">
        <v>37</v>
      </c>
      <c r="E100" s="125" t="s">
        <v>38</v>
      </c>
      <c r="F100" s="125" t="s">
        <v>39</v>
      </c>
      <c r="G100" s="6" t="s">
        <v>40</v>
      </c>
      <c r="H100" s="5" t="s">
        <v>41</v>
      </c>
      <c r="I100" s="5" t="s">
        <v>42</v>
      </c>
      <c r="J100" s="6" t="s">
        <v>43</v>
      </c>
      <c r="K100" s="6" t="s">
        <v>44</v>
      </c>
      <c r="L100" s="33" t="s">
        <v>45</v>
      </c>
      <c r="M100" s="33" t="s">
        <v>46</v>
      </c>
      <c r="N100" s="33" t="s">
        <v>47</v>
      </c>
      <c r="O100" s="61" t="s">
        <v>48</v>
      </c>
      <c r="P100" s="91" t="s">
        <v>49</v>
      </c>
      <c r="Q100" s="185"/>
      <c r="R100" s="173" t="s">
        <v>242</v>
      </c>
      <c r="S100" s="176" t="s">
        <v>238</v>
      </c>
      <c r="T100" s="182" t="s">
        <v>239</v>
      </c>
      <c r="U100" s="170" t="s">
        <v>237</v>
      </c>
      <c r="V100" s="170" t="s">
        <v>240</v>
      </c>
    </row>
    <row r="101" spans="1:23">
      <c r="A101" s="35">
        <v>1</v>
      </c>
      <c r="B101" s="2" t="s">
        <v>183</v>
      </c>
      <c r="C101" s="7">
        <v>28.403600000000001</v>
      </c>
      <c r="D101" s="126">
        <v>55</v>
      </c>
      <c r="E101" s="126">
        <v>45</v>
      </c>
      <c r="F101" s="126">
        <v>5</v>
      </c>
      <c r="G101" s="51">
        <v>28.4</v>
      </c>
      <c r="H101" s="43">
        <v>0.32829999999999998</v>
      </c>
      <c r="I101" s="43">
        <v>0</v>
      </c>
      <c r="J101" s="51">
        <f t="shared" ref="J101:J103" si="64">G101+(G101*H101)</f>
        <v>37.72372</v>
      </c>
      <c r="K101" s="51">
        <f t="shared" ref="K101:K103" si="65">J101-(J101*I101)</f>
        <v>37.72372</v>
      </c>
      <c r="L101" s="89">
        <f>$G$13/G101*(D101)</f>
        <v>55</v>
      </c>
      <c r="M101" s="89">
        <f>$H$5/H101*E101</f>
        <v>28.784648187633262</v>
      </c>
      <c r="N101" s="39">
        <f>I101/$I$77*(F101)</f>
        <v>0</v>
      </c>
      <c r="O101" s="138">
        <f t="shared" ref="O101:O103" si="66">L101+M101+N101</f>
        <v>83.784648187633266</v>
      </c>
      <c r="P101" s="109">
        <f t="shared" ref="P101:P103" si="67">G101+(G101*H101)</f>
        <v>37.72372</v>
      </c>
      <c r="Q101" s="186">
        <f t="shared" ref="Q101:Q102" si="68">J101-P101</f>
        <v>0</v>
      </c>
      <c r="R101" s="179">
        <f>1.03*1.04545</f>
        <v>1.0768135000000001</v>
      </c>
      <c r="S101" s="177">
        <f>C101*R101</f>
        <v>30.585379928600002</v>
      </c>
      <c r="T101" s="192">
        <f>G101*R101</f>
        <v>30.581503400000003</v>
      </c>
      <c r="U101" s="188">
        <f>J101*R101</f>
        <v>40.621410966220004</v>
      </c>
      <c r="V101" s="177">
        <f>T101*H101+T101</f>
        <v>40.621410966220004</v>
      </c>
      <c r="W101" s="41">
        <f t="shared" ref="W101:W103" si="69">U101-V101</f>
        <v>0</v>
      </c>
    </row>
    <row r="102" spans="1:23">
      <c r="A102" s="35">
        <v>2</v>
      </c>
      <c r="B102" s="2" t="s">
        <v>184</v>
      </c>
      <c r="C102" s="7">
        <v>31.979600000000001</v>
      </c>
      <c r="D102" s="126">
        <v>55</v>
      </c>
      <c r="E102" s="126">
        <v>45</v>
      </c>
      <c r="F102" s="126">
        <v>5</v>
      </c>
      <c r="G102" s="51">
        <v>31.98</v>
      </c>
      <c r="H102" s="43">
        <v>0.32829999999999998</v>
      </c>
      <c r="I102" s="43">
        <v>0</v>
      </c>
      <c r="J102" s="51">
        <f t="shared" si="64"/>
        <v>42.479033999999999</v>
      </c>
      <c r="K102" s="51">
        <f t="shared" si="65"/>
        <v>42.479033999999999</v>
      </c>
      <c r="L102" s="89">
        <f>$G$14/G102*(D102)</f>
        <v>54.999312070043779</v>
      </c>
      <c r="M102" s="89">
        <f>$H$6/H102*E102</f>
        <v>28.784648187633262</v>
      </c>
      <c r="N102" s="39">
        <f t="shared" ref="N102:N103" si="70">I102/$I$77*(F102)</f>
        <v>0</v>
      </c>
      <c r="O102" s="138">
        <f t="shared" si="66"/>
        <v>83.783960257677037</v>
      </c>
      <c r="P102" s="109">
        <f t="shared" si="67"/>
        <v>42.479033999999999</v>
      </c>
      <c r="Q102" s="186">
        <f t="shared" si="68"/>
        <v>0</v>
      </c>
      <c r="R102" s="179">
        <f>1.03*1.04545</f>
        <v>1.0768135000000001</v>
      </c>
      <c r="S102" s="177">
        <f>C102*R102</f>
        <v>34.436065004600003</v>
      </c>
      <c r="T102" s="192">
        <f>G102*R102</f>
        <v>34.436495730000004</v>
      </c>
      <c r="U102" s="188">
        <f>J102*R102</f>
        <v>45.741997278159005</v>
      </c>
      <c r="V102" s="177">
        <f>T102*H102+T102</f>
        <v>45.741997278159005</v>
      </c>
      <c r="W102" s="41">
        <f t="shared" si="69"/>
        <v>0</v>
      </c>
    </row>
    <row r="103" spans="1:23" ht="15.75" thickBot="1">
      <c r="A103" s="44">
        <v>3</v>
      </c>
      <c r="B103" s="10" t="s">
        <v>185</v>
      </c>
      <c r="C103" s="11">
        <v>37.754800000000003</v>
      </c>
      <c r="D103" s="127">
        <v>55</v>
      </c>
      <c r="E103" s="127">
        <v>45</v>
      </c>
      <c r="F103" s="127">
        <v>5</v>
      </c>
      <c r="G103" s="53">
        <v>37.75</v>
      </c>
      <c r="H103" s="46">
        <v>0.32829999999999998</v>
      </c>
      <c r="I103" s="46">
        <v>0</v>
      </c>
      <c r="J103" s="51">
        <f t="shared" si="64"/>
        <v>50.143324999999997</v>
      </c>
      <c r="K103" s="51">
        <f t="shared" si="65"/>
        <v>50.143324999999997</v>
      </c>
      <c r="L103" s="140">
        <f>$G$15/G103*(D103)</f>
        <v>55</v>
      </c>
      <c r="M103" s="89">
        <f>$H$7/H103*E103</f>
        <v>28.784648187633262</v>
      </c>
      <c r="N103" s="39">
        <f t="shared" si="70"/>
        <v>0</v>
      </c>
      <c r="O103" s="141">
        <f t="shared" si="66"/>
        <v>83.784648187633266</v>
      </c>
      <c r="P103" s="110">
        <f t="shared" si="67"/>
        <v>50.143324999999997</v>
      </c>
      <c r="Q103" s="187"/>
      <c r="R103" s="179">
        <f>1.03*1.04545</f>
        <v>1.0768135000000001</v>
      </c>
      <c r="S103" s="177">
        <f>C103*R103</f>
        <v>40.654878329800006</v>
      </c>
      <c r="T103" s="192">
        <f>G103*R103</f>
        <v>40.649709625</v>
      </c>
      <c r="U103" s="188">
        <f>J103*R103</f>
        <v>53.995009294887502</v>
      </c>
      <c r="V103" s="177">
        <f>T103*H103+T103</f>
        <v>53.995009294887495</v>
      </c>
      <c r="W103" s="41">
        <f t="shared" si="69"/>
        <v>0</v>
      </c>
    </row>
    <row r="104" spans="1:23" ht="16.5" thickBot="1">
      <c r="A104" s="265" t="s">
        <v>77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121"/>
      <c r="O104" s="103">
        <f>SUM(O101:O103)</f>
        <v>251.35325663294356</v>
      </c>
      <c r="P104" s="81"/>
      <c r="Q104" s="184"/>
    </row>
  </sheetData>
  <sheetProtection algorithmName="SHA-512" hashValue="f+ob7ghVOtwSaCCMyULrb/4dVzMKx4uSrWRSf9eXL3OE2hVKR3fyJJfoUFAVv7wcl3GO/4/KUtcS/7PftzLXew==" saltValue="hGQpXFKRa2zCJSUahEfGiw==" spinCount="100000" sheet="1" objects="1" scenarios="1"/>
  <mergeCells count="14">
    <mergeCell ref="A80:M80"/>
    <mergeCell ref="A88:M88"/>
    <mergeCell ref="A96:M96"/>
    <mergeCell ref="A104:M104"/>
    <mergeCell ref="A40:M40"/>
    <mergeCell ref="A48:M48"/>
    <mergeCell ref="A56:M56"/>
    <mergeCell ref="A64:M64"/>
    <mergeCell ref="A72:M72"/>
    <mergeCell ref="A1:C1"/>
    <mergeCell ref="A8:M8"/>
    <mergeCell ref="A16:M16"/>
    <mergeCell ref="A24:M24"/>
    <mergeCell ref="A32:M3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EBDC7-BD73-4B64-80DE-A670423464D8}">
  <dimension ref="A1:W351"/>
  <sheetViews>
    <sheetView topLeftCell="A327" workbookViewId="0">
      <selection activeCell="T329" sqref="T329"/>
    </sheetView>
  </sheetViews>
  <sheetFormatPr defaultColWidth="9.140625" defaultRowHeight="15"/>
  <cols>
    <col min="1" max="1" width="13.5703125" style="24" bestFit="1" customWidth="1"/>
    <col min="2" max="2" width="36.85546875" style="24" customWidth="1"/>
    <col min="3" max="3" width="16" style="49" customWidth="1"/>
    <col min="4" max="4" width="10" style="128" customWidth="1"/>
    <col min="5" max="5" width="14.5703125" style="128" customWidth="1"/>
    <col min="6" max="6" width="11.140625" style="128" customWidth="1"/>
    <col min="7" max="7" width="15.42578125" style="49" customWidth="1"/>
    <col min="8" max="8" width="12" style="131" customWidth="1"/>
    <col min="9" max="9" width="14.5703125" style="131" customWidth="1"/>
    <col min="10" max="10" width="10.7109375" style="49" customWidth="1"/>
    <col min="11" max="11" width="14.5703125" style="49" customWidth="1"/>
    <col min="12" max="12" width="10.42578125" style="23" customWidth="1"/>
    <col min="13" max="13" width="14.7109375" style="23" customWidth="1"/>
    <col min="14" max="14" width="11.140625" style="23" customWidth="1"/>
    <col min="15" max="15" width="10.7109375" style="22" customWidth="1"/>
    <col min="16" max="16" width="18.28515625" style="20" customWidth="1"/>
    <col min="17" max="17" width="9.140625" style="24" customWidth="1"/>
    <col min="18" max="18" width="13.140625" style="171" customWidth="1"/>
    <col min="19" max="19" width="12.85546875" style="41" customWidth="1"/>
    <col min="20" max="20" width="15.140625" style="258" customWidth="1"/>
    <col min="21" max="21" width="9.140625" style="258"/>
    <col min="22" max="22" width="17.7109375" style="24" bestFit="1" customWidth="1"/>
    <col min="23" max="16384" width="9.140625" style="24"/>
  </cols>
  <sheetData>
    <row r="1" spans="1:21" ht="15.75">
      <c r="A1" s="264" t="s">
        <v>87</v>
      </c>
      <c r="B1" s="264"/>
      <c r="C1" s="264"/>
      <c r="D1" s="122"/>
      <c r="E1" s="122"/>
      <c r="F1" s="122"/>
      <c r="G1" s="160"/>
      <c r="H1" s="21"/>
      <c r="I1" s="21"/>
      <c r="J1" s="20"/>
      <c r="K1" s="20"/>
      <c r="L1" s="22"/>
    </row>
    <row r="2" spans="1:21" s="77" customFormat="1" ht="16.5" hidden="1" thickBot="1">
      <c r="A2" s="168"/>
      <c r="B2" s="168"/>
      <c r="C2" s="25"/>
      <c r="D2" s="122"/>
      <c r="E2" s="122"/>
      <c r="F2" s="122"/>
      <c r="G2" s="78"/>
      <c r="H2" s="74"/>
      <c r="I2" s="74"/>
      <c r="J2" s="73"/>
      <c r="K2" s="73"/>
      <c r="L2" s="76"/>
      <c r="M2" s="75"/>
      <c r="N2" s="75"/>
      <c r="O2" s="76"/>
      <c r="P2" s="73"/>
      <c r="R2" s="174"/>
      <c r="S2" s="178"/>
      <c r="T2" s="259"/>
      <c r="U2" s="259"/>
    </row>
    <row r="3" spans="1:21" ht="15.75" hidden="1">
      <c r="A3" s="26" t="s">
        <v>31</v>
      </c>
      <c r="B3" s="27" t="s">
        <v>32</v>
      </c>
      <c r="C3" s="50"/>
      <c r="D3" s="123"/>
      <c r="E3" s="124" t="s">
        <v>88</v>
      </c>
      <c r="F3" s="123"/>
      <c r="G3" s="106"/>
      <c r="H3" s="29"/>
      <c r="I3" s="29"/>
      <c r="J3" s="28"/>
      <c r="K3" s="28"/>
      <c r="L3" s="30"/>
      <c r="M3" s="31"/>
      <c r="N3" s="31"/>
      <c r="O3" s="60"/>
      <c r="P3" s="32"/>
    </row>
    <row r="4" spans="1:21" ht="63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21" hidden="1">
      <c r="A5" s="35">
        <v>1</v>
      </c>
      <c r="B5" s="2" t="s">
        <v>89</v>
      </c>
      <c r="C5" s="7">
        <v>31.979600000000001</v>
      </c>
      <c r="D5" s="126">
        <v>55</v>
      </c>
      <c r="E5" s="126">
        <v>45</v>
      </c>
      <c r="F5" s="126">
        <v>5</v>
      </c>
      <c r="G5" s="36">
        <v>31.98</v>
      </c>
      <c r="H5" s="43">
        <v>0.21</v>
      </c>
      <c r="I5" s="43">
        <v>0</v>
      </c>
      <c r="J5" s="51">
        <f>G5+(G5*H5)</f>
        <v>38.695799999999998</v>
      </c>
      <c r="K5" s="51">
        <f t="shared" ref="K5:K26" si="0">J5-(J5*I5)</f>
        <v>38.695799999999998</v>
      </c>
      <c r="L5" s="88">
        <f>$G$5/G5*(D5)</f>
        <v>55</v>
      </c>
      <c r="M5" s="89">
        <f>$H$5/H5*E5</f>
        <v>45</v>
      </c>
      <c r="N5" s="39">
        <f>I5/$I$194*(F5)</f>
        <v>0</v>
      </c>
      <c r="O5" s="62">
        <f t="shared" ref="O5:O26" si="1">L5+M5+N5</f>
        <v>100</v>
      </c>
      <c r="P5" s="94">
        <f>G5+(G5*H5)</f>
        <v>38.695799999999998</v>
      </c>
      <c r="Q5" s="41">
        <f>J5-P5</f>
        <v>0</v>
      </c>
    </row>
    <row r="6" spans="1:21" hidden="1">
      <c r="A6" s="35">
        <v>2</v>
      </c>
      <c r="B6" s="2" t="s">
        <v>90</v>
      </c>
      <c r="C6" s="7">
        <v>27.7379</v>
      </c>
      <c r="D6" s="126">
        <v>55</v>
      </c>
      <c r="E6" s="126">
        <v>45</v>
      </c>
      <c r="F6" s="126">
        <v>5</v>
      </c>
      <c r="G6" s="36">
        <v>27.74</v>
      </c>
      <c r="H6" s="43">
        <v>0.21</v>
      </c>
      <c r="I6" s="43">
        <v>0</v>
      </c>
      <c r="J6" s="51">
        <f t="shared" ref="J6:J26" si="2">G6+(G6*H6)</f>
        <v>33.565399999999997</v>
      </c>
      <c r="K6" s="51">
        <f t="shared" si="0"/>
        <v>33.565399999999997</v>
      </c>
      <c r="L6" s="88">
        <f>$G$6/G6*(D6)</f>
        <v>55</v>
      </c>
      <c r="M6" s="89">
        <f>$H$6/H6*E6</f>
        <v>45</v>
      </c>
      <c r="N6" s="39">
        <f t="shared" ref="N6:N26" si="3">I6/$I$194*(F6)</f>
        <v>0</v>
      </c>
      <c r="O6" s="62">
        <f t="shared" si="1"/>
        <v>100</v>
      </c>
      <c r="P6" s="94">
        <f t="shared" ref="P6:P26" si="4">G6+(G6*H6)</f>
        <v>33.565399999999997</v>
      </c>
      <c r="Q6" s="41">
        <f t="shared" ref="Q6:Q26" si="5">J6-P6</f>
        <v>0</v>
      </c>
    </row>
    <row r="7" spans="1:21" hidden="1">
      <c r="A7" s="35">
        <v>3</v>
      </c>
      <c r="B7" s="2" t="s">
        <v>91</v>
      </c>
      <c r="C7" s="7">
        <v>38.660899999999998</v>
      </c>
      <c r="D7" s="126">
        <v>55</v>
      </c>
      <c r="E7" s="126">
        <v>45</v>
      </c>
      <c r="F7" s="126">
        <v>5</v>
      </c>
      <c r="G7" s="42">
        <v>42.13</v>
      </c>
      <c r="H7" s="43">
        <v>0.21</v>
      </c>
      <c r="I7" s="43">
        <v>0</v>
      </c>
      <c r="J7" s="51">
        <f t="shared" si="2"/>
        <v>50.9773</v>
      </c>
      <c r="K7" s="51">
        <f t="shared" si="0"/>
        <v>50.9773</v>
      </c>
      <c r="L7" s="88">
        <f>$G$34/G7*(D7)</f>
        <v>50.471148825065264</v>
      </c>
      <c r="M7" s="89">
        <f>$H$7/H7*E7</f>
        <v>45</v>
      </c>
      <c r="N7" s="39">
        <f t="shared" si="3"/>
        <v>0</v>
      </c>
      <c r="O7" s="62">
        <f t="shared" si="1"/>
        <v>95.471148825065256</v>
      </c>
      <c r="P7" s="94">
        <f t="shared" si="4"/>
        <v>50.9773</v>
      </c>
      <c r="Q7" s="41">
        <f t="shared" si="5"/>
        <v>0</v>
      </c>
    </row>
    <row r="8" spans="1:21" hidden="1">
      <c r="A8" s="35">
        <v>4</v>
      </c>
      <c r="B8" s="2" t="s">
        <v>92</v>
      </c>
      <c r="C8" s="7">
        <v>35.161900000000003</v>
      </c>
      <c r="D8" s="126">
        <v>55</v>
      </c>
      <c r="E8" s="126">
        <v>45</v>
      </c>
      <c r="F8" s="126">
        <v>5</v>
      </c>
      <c r="G8" s="42">
        <v>37.28</v>
      </c>
      <c r="H8" s="43">
        <v>0.21</v>
      </c>
      <c r="I8" s="43">
        <v>0</v>
      </c>
      <c r="J8" s="51">
        <f t="shared" si="2"/>
        <v>45.108800000000002</v>
      </c>
      <c r="K8" s="51">
        <f t="shared" si="0"/>
        <v>45.108800000000002</v>
      </c>
      <c r="L8" s="88">
        <f>$G$35/G8*(D8)</f>
        <v>51.875120708154512</v>
      </c>
      <c r="M8" s="89">
        <f>$H$8/H8*E8</f>
        <v>45</v>
      </c>
      <c r="N8" s="39">
        <f t="shared" si="3"/>
        <v>0</v>
      </c>
      <c r="O8" s="62">
        <f t="shared" si="1"/>
        <v>96.875120708154512</v>
      </c>
      <c r="P8" s="94">
        <f t="shared" si="4"/>
        <v>45.108800000000002</v>
      </c>
      <c r="Q8" s="41">
        <f t="shared" si="5"/>
        <v>0</v>
      </c>
    </row>
    <row r="9" spans="1:21" hidden="1">
      <c r="A9" s="35">
        <v>5</v>
      </c>
      <c r="B9" s="2" t="s">
        <v>93</v>
      </c>
      <c r="C9" s="7">
        <v>18.940000000000001</v>
      </c>
      <c r="D9" s="126">
        <v>55</v>
      </c>
      <c r="E9" s="126">
        <v>45</v>
      </c>
      <c r="F9" s="126">
        <v>5</v>
      </c>
      <c r="G9" s="42">
        <v>20.25</v>
      </c>
      <c r="H9" s="43">
        <v>0.21</v>
      </c>
      <c r="I9" s="43">
        <v>0</v>
      </c>
      <c r="J9" s="51">
        <f t="shared" si="2"/>
        <v>24.502499999999998</v>
      </c>
      <c r="K9" s="51">
        <f t="shared" si="0"/>
        <v>24.502499999999998</v>
      </c>
      <c r="L9" s="88">
        <f>$G$36/G9*(D9)</f>
        <v>51.441975308641979</v>
      </c>
      <c r="M9" s="89">
        <f>$H$9/H9*E9</f>
        <v>45</v>
      </c>
      <c r="N9" s="39">
        <f t="shared" si="3"/>
        <v>0</v>
      </c>
      <c r="O9" s="62">
        <f t="shared" si="1"/>
        <v>96.441975308641986</v>
      </c>
      <c r="P9" s="94">
        <f t="shared" si="4"/>
        <v>24.502499999999998</v>
      </c>
      <c r="Q9" s="41">
        <f t="shared" si="5"/>
        <v>0</v>
      </c>
    </row>
    <row r="10" spans="1:21" hidden="1">
      <c r="A10" s="35">
        <v>6</v>
      </c>
      <c r="B10" s="2" t="s">
        <v>94</v>
      </c>
      <c r="C10" s="7">
        <v>21.5</v>
      </c>
      <c r="D10" s="126">
        <v>55</v>
      </c>
      <c r="E10" s="126">
        <v>45</v>
      </c>
      <c r="F10" s="126">
        <v>5</v>
      </c>
      <c r="G10" s="36">
        <v>21.5</v>
      </c>
      <c r="H10" s="43">
        <v>0.21</v>
      </c>
      <c r="I10" s="43">
        <v>0</v>
      </c>
      <c r="J10" s="51">
        <f t="shared" si="2"/>
        <v>26.015000000000001</v>
      </c>
      <c r="K10" s="51">
        <f t="shared" si="0"/>
        <v>26.015000000000001</v>
      </c>
      <c r="L10" s="88">
        <f>$G$10/G10*(D10)</f>
        <v>55</v>
      </c>
      <c r="M10" s="89">
        <f>$H$10/H10*E10</f>
        <v>45</v>
      </c>
      <c r="N10" s="39">
        <f t="shared" si="3"/>
        <v>0</v>
      </c>
      <c r="O10" s="62">
        <f t="shared" si="1"/>
        <v>100</v>
      </c>
      <c r="P10" s="94">
        <f t="shared" si="4"/>
        <v>26.015000000000001</v>
      </c>
      <c r="Q10" s="41">
        <f t="shared" si="5"/>
        <v>0</v>
      </c>
    </row>
    <row r="11" spans="1:21" hidden="1">
      <c r="A11" s="35">
        <v>7</v>
      </c>
      <c r="B11" s="2" t="s">
        <v>95</v>
      </c>
      <c r="C11" s="7">
        <v>36.005800000000001</v>
      </c>
      <c r="D11" s="126">
        <v>55</v>
      </c>
      <c r="E11" s="126">
        <v>45</v>
      </c>
      <c r="F11" s="126">
        <v>5</v>
      </c>
      <c r="G11" s="36">
        <v>36.01</v>
      </c>
      <c r="H11" s="43">
        <v>0.21</v>
      </c>
      <c r="I11" s="43">
        <v>0</v>
      </c>
      <c r="J11" s="51">
        <f t="shared" si="2"/>
        <v>43.572099999999999</v>
      </c>
      <c r="K11" s="51">
        <f t="shared" si="0"/>
        <v>43.572099999999999</v>
      </c>
      <c r="L11" s="88">
        <f>$G$11/G11*(D11)</f>
        <v>55</v>
      </c>
      <c r="M11" s="89">
        <f>$H$11/H11*E11</f>
        <v>45</v>
      </c>
      <c r="N11" s="39">
        <f t="shared" si="3"/>
        <v>0</v>
      </c>
      <c r="O11" s="62">
        <f t="shared" si="1"/>
        <v>100</v>
      </c>
      <c r="P11" s="94">
        <f t="shared" si="4"/>
        <v>43.572099999999999</v>
      </c>
      <c r="Q11" s="41">
        <f t="shared" si="5"/>
        <v>0</v>
      </c>
    </row>
    <row r="12" spans="1:21" hidden="1">
      <c r="A12" s="35">
        <v>8</v>
      </c>
      <c r="B12" s="2" t="s">
        <v>96</v>
      </c>
      <c r="C12" s="7">
        <v>32.747100000000003</v>
      </c>
      <c r="D12" s="126">
        <v>55</v>
      </c>
      <c r="E12" s="126">
        <v>45</v>
      </c>
      <c r="F12" s="126">
        <v>5</v>
      </c>
      <c r="G12" s="36">
        <v>32.75</v>
      </c>
      <c r="H12" s="43">
        <v>0.21</v>
      </c>
      <c r="I12" s="43">
        <v>0</v>
      </c>
      <c r="J12" s="51">
        <f t="shared" si="2"/>
        <v>39.627499999999998</v>
      </c>
      <c r="K12" s="51">
        <f t="shared" si="0"/>
        <v>39.627499999999998</v>
      </c>
      <c r="L12" s="88">
        <f>$G$12/G12*(D12)</f>
        <v>55</v>
      </c>
      <c r="M12" s="89">
        <f>$H$12/H12*E12</f>
        <v>45</v>
      </c>
      <c r="N12" s="39">
        <f t="shared" si="3"/>
        <v>0</v>
      </c>
      <c r="O12" s="62">
        <f t="shared" si="1"/>
        <v>100</v>
      </c>
      <c r="P12" s="94">
        <f t="shared" si="4"/>
        <v>39.627499999999998</v>
      </c>
      <c r="Q12" s="41">
        <f t="shared" si="5"/>
        <v>0</v>
      </c>
    </row>
    <row r="13" spans="1:21" hidden="1">
      <c r="A13" s="35">
        <v>9</v>
      </c>
      <c r="B13" s="2" t="s">
        <v>97</v>
      </c>
      <c r="C13" s="7">
        <v>36.869900000000001</v>
      </c>
      <c r="D13" s="126">
        <v>55</v>
      </c>
      <c r="E13" s="126">
        <v>45</v>
      </c>
      <c r="F13" s="126">
        <v>5</v>
      </c>
      <c r="G13" s="36">
        <v>36.869999999999997</v>
      </c>
      <c r="H13" s="43">
        <v>0.21</v>
      </c>
      <c r="I13" s="43">
        <v>0</v>
      </c>
      <c r="J13" s="51">
        <f t="shared" si="2"/>
        <v>44.612699999999997</v>
      </c>
      <c r="K13" s="51">
        <f t="shared" si="0"/>
        <v>44.612699999999997</v>
      </c>
      <c r="L13" s="88">
        <f>$G$13/G13*(D13)</f>
        <v>55</v>
      </c>
      <c r="M13" s="89">
        <f>$H$13/H13*E13</f>
        <v>45</v>
      </c>
      <c r="N13" s="39">
        <f t="shared" si="3"/>
        <v>0</v>
      </c>
      <c r="O13" s="62">
        <f t="shared" si="1"/>
        <v>100</v>
      </c>
      <c r="P13" s="94">
        <f t="shared" si="4"/>
        <v>44.612699999999997</v>
      </c>
      <c r="Q13" s="41">
        <f t="shared" si="5"/>
        <v>0</v>
      </c>
    </row>
    <row r="14" spans="1:21" hidden="1">
      <c r="A14" s="35">
        <v>10</v>
      </c>
      <c r="B14" s="2" t="s">
        <v>98</v>
      </c>
      <c r="C14" s="7">
        <v>40.538899999999998</v>
      </c>
      <c r="D14" s="126">
        <v>55</v>
      </c>
      <c r="E14" s="126">
        <v>45</v>
      </c>
      <c r="F14" s="126">
        <v>5</v>
      </c>
      <c r="G14" s="36">
        <v>40.54</v>
      </c>
      <c r="H14" s="43">
        <v>0.21</v>
      </c>
      <c r="I14" s="43">
        <v>0</v>
      </c>
      <c r="J14" s="51">
        <f t="shared" si="2"/>
        <v>49.053399999999996</v>
      </c>
      <c r="K14" s="51">
        <f t="shared" si="0"/>
        <v>49.053399999999996</v>
      </c>
      <c r="L14" s="88">
        <f>$G$14/G14*(D14)</f>
        <v>55</v>
      </c>
      <c r="M14" s="89">
        <f>$H$14/H14*E14</f>
        <v>45</v>
      </c>
      <c r="N14" s="39">
        <f t="shared" si="3"/>
        <v>0</v>
      </c>
      <c r="O14" s="62">
        <f t="shared" si="1"/>
        <v>100</v>
      </c>
      <c r="P14" s="94">
        <f t="shared" si="4"/>
        <v>49.053399999999996</v>
      </c>
      <c r="Q14" s="41">
        <f t="shared" si="5"/>
        <v>0</v>
      </c>
    </row>
    <row r="15" spans="1:21" hidden="1">
      <c r="A15" s="35">
        <v>11</v>
      </c>
      <c r="B15" s="2" t="s">
        <v>99</v>
      </c>
      <c r="C15" s="7">
        <v>45.642800000000001</v>
      </c>
      <c r="D15" s="126">
        <v>55</v>
      </c>
      <c r="E15" s="126">
        <v>45</v>
      </c>
      <c r="F15" s="126">
        <v>5</v>
      </c>
      <c r="G15" s="144">
        <v>45</v>
      </c>
      <c r="H15" s="43">
        <v>0.21</v>
      </c>
      <c r="I15" s="43">
        <v>0</v>
      </c>
      <c r="J15" s="51">
        <f t="shared" si="2"/>
        <v>54.45</v>
      </c>
      <c r="K15" s="51">
        <f t="shared" si="0"/>
        <v>54.45</v>
      </c>
      <c r="L15" s="88">
        <f>$G$42/G15*(D15)</f>
        <v>55.785644444444451</v>
      </c>
      <c r="M15" s="89">
        <f>$H$15/H15*E15</f>
        <v>45</v>
      </c>
      <c r="N15" s="39">
        <f t="shared" si="3"/>
        <v>0</v>
      </c>
      <c r="O15" s="62">
        <f t="shared" si="1"/>
        <v>100.78564444444444</v>
      </c>
      <c r="P15" s="94">
        <f t="shared" si="4"/>
        <v>54.45</v>
      </c>
      <c r="Q15" s="41">
        <f t="shared" si="5"/>
        <v>0</v>
      </c>
    </row>
    <row r="16" spans="1:21" hidden="1">
      <c r="A16" s="35">
        <v>12</v>
      </c>
      <c r="B16" s="3" t="s">
        <v>100</v>
      </c>
      <c r="C16" s="9">
        <v>33.533000000000001</v>
      </c>
      <c r="D16" s="126">
        <v>55</v>
      </c>
      <c r="E16" s="126">
        <v>45</v>
      </c>
      <c r="F16" s="126">
        <v>5</v>
      </c>
      <c r="G16" s="36">
        <v>33.53</v>
      </c>
      <c r="H16" s="43">
        <v>0.21</v>
      </c>
      <c r="I16" s="43">
        <v>0</v>
      </c>
      <c r="J16" s="51">
        <f t="shared" si="2"/>
        <v>40.571300000000001</v>
      </c>
      <c r="K16" s="51">
        <f t="shared" si="0"/>
        <v>40.571300000000001</v>
      </c>
      <c r="L16" s="88">
        <f>$G$16/G16*(D16)</f>
        <v>55</v>
      </c>
      <c r="M16" s="89">
        <f>$H$16/H16*E16</f>
        <v>45</v>
      </c>
      <c r="N16" s="39">
        <f t="shared" si="3"/>
        <v>0</v>
      </c>
      <c r="O16" s="62">
        <f t="shared" si="1"/>
        <v>100</v>
      </c>
      <c r="P16" s="94">
        <f t="shared" si="4"/>
        <v>40.571300000000001</v>
      </c>
      <c r="Q16" s="41">
        <f t="shared" si="5"/>
        <v>0</v>
      </c>
    </row>
    <row r="17" spans="1:17" hidden="1">
      <c r="A17" s="35">
        <v>13</v>
      </c>
      <c r="B17" s="2" t="s">
        <v>101</v>
      </c>
      <c r="C17" s="7">
        <v>29.783300000000001</v>
      </c>
      <c r="D17" s="126">
        <v>55</v>
      </c>
      <c r="E17" s="126">
        <v>45</v>
      </c>
      <c r="F17" s="126">
        <v>5</v>
      </c>
      <c r="G17" s="36">
        <v>29.78</v>
      </c>
      <c r="H17" s="43">
        <v>0.21</v>
      </c>
      <c r="I17" s="43">
        <v>0</v>
      </c>
      <c r="J17" s="51">
        <f t="shared" si="2"/>
        <v>36.033799999999999</v>
      </c>
      <c r="K17" s="51">
        <f t="shared" si="0"/>
        <v>36.033799999999999</v>
      </c>
      <c r="L17" s="88">
        <f>$G$17/G17*(D17)</f>
        <v>55</v>
      </c>
      <c r="M17" s="89">
        <f>$H$17/H17*E17</f>
        <v>45</v>
      </c>
      <c r="N17" s="39">
        <f t="shared" si="3"/>
        <v>0</v>
      </c>
      <c r="O17" s="62">
        <f t="shared" si="1"/>
        <v>100</v>
      </c>
      <c r="P17" s="94">
        <f t="shared" si="4"/>
        <v>36.033799999999999</v>
      </c>
      <c r="Q17" s="41">
        <f t="shared" si="5"/>
        <v>0</v>
      </c>
    </row>
    <row r="18" spans="1:17" hidden="1">
      <c r="A18" s="35">
        <v>14</v>
      </c>
      <c r="B18" s="2" t="s">
        <v>102</v>
      </c>
      <c r="C18" s="7">
        <v>20.867599999999999</v>
      </c>
      <c r="D18" s="126">
        <v>55</v>
      </c>
      <c r="E18" s="126">
        <v>45</v>
      </c>
      <c r="F18" s="126">
        <v>5</v>
      </c>
      <c r="G18" s="36">
        <v>20.87</v>
      </c>
      <c r="H18" s="43">
        <v>0.21</v>
      </c>
      <c r="I18" s="43">
        <v>0</v>
      </c>
      <c r="J18" s="51">
        <f t="shared" si="2"/>
        <v>25.252700000000001</v>
      </c>
      <c r="K18" s="51">
        <f t="shared" si="0"/>
        <v>25.252700000000001</v>
      </c>
      <c r="L18" s="88">
        <f>$G$18/G18*(D18)</f>
        <v>55</v>
      </c>
      <c r="M18" s="89">
        <f>$H$18/H18*E18</f>
        <v>45</v>
      </c>
      <c r="N18" s="39">
        <f t="shared" si="3"/>
        <v>0</v>
      </c>
      <c r="O18" s="62">
        <f t="shared" si="1"/>
        <v>100</v>
      </c>
      <c r="P18" s="94">
        <f t="shared" si="4"/>
        <v>25.252700000000001</v>
      </c>
      <c r="Q18" s="41">
        <f t="shared" si="5"/>
        <v>0</v>
      </c>
    </row>
    <row r="19" spans="1:17" hidden="1">
      <c r="A19" s="35">
        <v>15</v>
      </c>
      <c r="B19" s="2" t="s">
        <v>103</v>
      </c>
      <c r="C19" s="7">
        <v>22.944099999999999</v>
      </c>
      <c r="D19" s="126">
        <v>55</v>
      </c>
      <c r="E19" s="126">
        <v>45</v>
      </c>
      <c r="F19" s="126">
        <v>5</v>
      </c>
      <c r="G19" s="36">
        <v>22.94</v>
      </c>
      <c r="H19" s="43">
        <v>0.21</v>
      </c>
      <c r="I19" s="43">
        <v>0</v>
      </c>
      <c r="J19" s="51">
        <f t="shared" si="2"/>
        <v>27.757400000000001</v>
      </c>
      <c r="K19" s="51">
        <f t="shared" si="0"/>
        <v>27.757400000000001</v>
      </c>
      <c r="L19" s="88">
        <f>$G$19/G19*(D19)</f>
        <v>55</v>
      </c>
      <c r="M19" s="89">
        <f>$H$19/H19*E19</f>
        <v>45</v>
      </c>
      <c r="N19" s="39">
        <f t="shared" si="3"/>
        <v>0</v>
      </c>
      <c r="O19" s="62">
        <f t="shared" si="1"/>
        <v>100</v>
      </c>
      <c r="P19" s="94">
        <f t="shared" si="4"/>
        <v>27.757400000000001</v>
      </c>
      <c r="Q19" s="41">
        <f t="shared" si="5"/>
        <v>0</v>
      </c>
    </row>
    <row r="20" spans="1:17" hidden="1">
      <c r="A20" s="35">
        <v>16</v>
      </c>
      <c r="B20" s="2" t="s">
        <v>104</v>
      </c>
      <c r="C20" s="7">
        <v>25.227399999999999</v>
      </c>
      <c r="D20" s="126">
        <v>55</v>
      </c>
      <c r="E20" s="126">
        <v>45</v>
      </c>
      <c r="F20" s="126">
        <v>5</v>
      </c>
      <c r="G20" s="36">
        <v>25.23</v>
      </c>
      <c r="H20" s="43">
        <v>0.21</v>
      </c>
      <c r="I20" s="43">
        <v>0</v>
      </c>
      <c r="J20" s="51">
        <f t="shared" si="2"/>
        <v>30.528300000000002</v>
      </c>
      <c r="K20" s="51">
        <f t="shared" si="0"/>
        <v>30.528300000000002</v>
      </c>
      <c r="L20" s="88">
        <f>$G$20/G20*(D20)</f>
        <v>55</v>
      </c>
      <c r="M20" s="89">
        <f>$H$20/H20*E20</f>
        <v>45</v>
      </c>
      <c r="N20" s="39">
        <f t="shared" si="3"/>
        <v>0</v>
      </c>
      <c r="O20" s="62">
        <f t="shared" si="1"/>
        <v>100</v>
      </c>
      <c r="P20" s="94">
        <f t="shared" si="4"/>
        <v>30.528300000000002</v>
      </c>
      <c r="Q20" s="41">
        <f t="shared" si="5"/>
        <v>0</v>
      </c>
    </row>
    <row r="21" spans="1:17" hidden="1">
      <c r="A21" s="35">
        <v>17</v>
      </c>
      <c r="B21" s="2" t="s">
        <v>105</v>
      </c>
      <c r="C21" s="7">
        <v>25.227399999999999</v>
      </c>
      <c r="D21" s="126">
        <v>55</v>
      </c>
      <c r="E21" s="126">
        <v>45</v>
      </c>
      <c r="F21" s="126">
        <v>5</v>
      </c>
      <c r="G21" s="36">
        <v>25.23</v>
      </c>
      <c r="H21" s="43">
        <v>0.21</v>
      </c>
      <c r="I21" s="43">
        <v>0</v>
      </c>
      <c r="J21" s="51">
        <f t="shared" si="2"/>
        <v>30.528300000000002</v>
      </c>
      <c r="K21" s="51">
        <f t="shared" si="0"/>
        <v>30.528300000000002</v>
      </c>
      <c r="L21" s="88">
        <f>$G$21/G21*(D21)</f>
        <v>55</v>
      </c>
      <c r="M21" s="89">
        <f>$H$21/H21*E21</f>
        <v>45</v>
      </c>
      <c r="N21" s="39">
        <f t="shared" si="3"/>
        <v>0</v>
      </c>
      <c r="O21" s="62">
        <f t="shared" si="1"/>
        <v>100</v>
      </c>
      <c r="P21" s="94">
        <f t="shared" si="4"/>
        <v>30.528300000000002</v>
      </c>
      <c r="Q21" s="41">
        <f t="shared" si="5"/>
        <v>0</v>
      </c>
    </row>
    <row r="22" spans="1:17" hidden="1">
      <c r="A22" s="35">
        <v>18</v>
      </c>
      <c r="B22" s="2" t="s">
        <v>106</v>
      </c>
      <c r="C22" s="7">
        <v>27.7379</v>
      </c>
      <c r="D22" s="126">
        <v>55</v>
      </c>
      <c r="E22" s="126">
        <v>45</v>
      </c>
      <c r="F22" s="126">
        <v>5</v>
      </c>
      <c r="G22" s="36">
        <v>27.74</v>
      </c>
      <c r="H22" s="43">
        <v>0.21</v>
      </c>
      <c r="I22" s="43">
        <v>0</v>
      </c>
      <c r="J22" s="51">
        <f t="shared" si="2"/>
        <v>33.565399999999997</v>
      </c>
      <c r="K22" s="51">
        <f t="shared" si="0"/>
        <v>33.565399999999997</v>
      </c>
      <c r="L22" s="88">
        <f>$G$22/G22*(D22)</f>
        <v>55</v>
      </c>
      <c r="M22" s="89">
        <f>$H$22/H22*E22</f>
        <v>45</v>
      </c>
      <c r="N22" s="39">
        <f t="shared" si="3"/>
        <v>0</v>
      </c>
      <c r="O22" s="62">
        <f t="shared" si="1"/>
        <v>100</v>
      </c>
      <c r="P22" s="94">
        <f t="shared" si="4"/>
        <v>33.565399999999997</v>
      </c>
      <c r="Q22" s="41">
        <f t="shared" si="5"/>
        <v>0</v>
      </c>
    </row>
    <row r="23" spans="1:17" hidden="1">
      <c r="A23" s="35">
        <v>19</v>
      </c>
      <c r="B23" s="2" t="s">
        <v>107</v>
      </c>
      <c r="C23" s="7">
        <v>31.227799999999998</v>
      </c>
      <c r="D23" s="126">
        <v>55</v>
      </c>
      <c r="E23" s="126">
        <v>45</v>
      </c>
      <c r="F23" s="126">
        <v>5</v>
      </c>
      <c r="G23" s="36">
        <v>31.23</v>
      </c>
      <c r="H23" s="43">
        <v>0.21</v>
      </c>
      <c r="I23" s="43">
        <v>0</v>
      </c>
      <c r="J23" s="51">
        <f t="shared" si="2"/>
        <v>37.7883</v>
      </c>
      <c r="K23" s="51">
        <f t="shared" si="0"/>
        <v>37.7883</v>
      </c>
      <c r="L23" s="88">
        <f>$G$23/G23*(D23)</f>
        <v>55</v>
      </c>
      <c r="M23" s="89">
        <f>$H$23/H23*E23</f>
        <v>45</v>
      </c>
      <c r="N23" s="39">
        <f t="shared" si="3"/>
        <v>0</v>
      </c>
      <c r="O23" s="62">
        <f t="shared" si="1"/>
        <v>100</v>
      </c>
      <c r="P23" s="94">
        <f t="shared" si="4"/>
        <v>37.7883</v>
      </c>
      <c r="Q23" s="41">
        <f t="shared" si="5"/>
        <v>0</v>
      </c>
    </row>
    <row r="24" spans="1:17" hidden="1">
      <c r="A24" s="35">
        <v>20</v>
      </c>
      <c r="B24" s="2" t="s">
        <v>108</v>
      </c>
      <c r="C24" s="7">
        <v>22.131399999999999</v>
      </c>
      <c r="D24" s="126">
        <v>55</v>
      </c>
      <c r="E24" s="126">
        <v>45</v>
      </c>
      <c r="F24" s="126">
        <v>5</v>
      </c>
      <c r="G24" s="36">
        <v>22.13</v>
      </c>
      <c r="H24" s="43">
        <v>0.21</v>
      </c>
      <c r="I24" s="43">
        <v>0</v>
      </c>
      <c r="J24" s="51">
        <f t="shared" si="2"/>
        <v>26.777299999999997</v>
      </c>
      <c r="K24" s="51">
        <f t="shared" si="0"/>
        <v>26.777299999999997</v>
      </c>
      <c r="L24" s="88">
        <f>$G$24/G24*(D24)</f>
        <v>55</v>
      </c>
      <c r="M24" s="89">
        <f>$H$24/H24*E24</f>
        <v>45</v>
      </c>
      <c r="N24" s="39">
        <f t="shared" si="3"/>
        <v>0</v>
      </c>
      <c r="O24" s="62">
        <f t="shared" si="1"/>
        <v>100</v>
      </c>
      <c r="P24" s="94">
        <f t="shared" si="4"/>
        <v>26.777299999999997</v>
      </c>
      <c r="Q24" s="41">
        <f t="shared" si="5"/>
        <v>0</v>
      </c>
    </row>
    <row r="25" spans="1:17" hidden="1">
      <c r="A25" s="35">
        <v>21</v>
      </c>
      <c r="B25" s="2" t="s">
        <v>109</v>
      </c>
      <c r="C25" s="7">
        <v>24.058700000000002</v>
      </c>
      <c r="D25" s="126">
        <v>55</v>
      </c>
      <c r="E25" s="126">
        <v>45</v>
      </c>
      <c r="F25" s="126">
        <v>5</v>
      </c>
      <c r="G25" s="36">
        <v>24.06</v>
      </c>
      <c r="H25" s="43">
        <v>0.21</v>
      </c>
      <c r="I25" s="43">
        <v>0</v>
      </c>
      <c r="J25" s="51">
        <f t="shared" si="2"/>
        <v>29.1126</v>
      </c>
      <c r="K25" s="51">
        <f t="shared" si="0"/>
        <v>29.1126</v>
      </c>
      <c r="L25" s="88">
        <f>$G$25/G25*(D25)</f>
        <v>55</v>
      </c>
      <c r="M25" s="89">
        <f>$H$25/H25*E25</f>
        <v>45</v>
      </c>
      <c r="N25" s="39">
        <f t="shared" si="3"/>
        <v>0</v>
      </c>
      <c r="O25" s="62">
        <f t="shared" si="1"/>
        <v>100</v>
      </c>
      <c r="P25" s="94">
        <f t="shared" si="4"/>
        <v>29.1126</v>
      </c>
      <c r="Q25" s="41">
        <f t="shared" si="5"/>
        <v>0</v>
      </c>
    </row>
    <row r="26" spans="1:17" ht="15.75" hidden="1" thickBot="1">
      <c r="A26" s="44">
        <v>22</v>
      </c>
      <c r="B26" s="10" t="s">
        <v>110</v>
      </c>
      <c r="C26" s="11">
        <v>26.4529</v>
      </c>
      <c r="D26" s="127">
        <v>55</v>
      </c>
      <c r="E26" s="127">
        <v>45</v>
      </c>
      <c r="F26" s="126">
        <v>5</v>
      </c>
      <c r="G26" s="45">
        <v>26.45</v>
      </c>
      <c r="H26" s="46">
        <v>0.21</v>
      </c>
      <c r="I26" s="43">
        <v>0</v>
      </c>
      <c r="J26" s="51">
        <f t="shared" si="2"/>
        <v>32.0045</v>
      </c>
      <c r="K26" s="51">
        <f t="shared" si="0"/>
        <v>32.0045</v>
      </c>
      <c r="L26" s="88">
        <f>$G$26/G26*(D26)</f>
        <v>55</v>
      </c>
      <c r="M26" s="89">
        <f>$H$26/H26*E26</f>
        <v>45</v>
      </c>
      <c r="N26" s="39">
        <f t="shared" si="3"/>
        <v>0</v>
      </c>
      <c r="O26" s="63">
        <f t="shared" si="1"/>
        <v>100</v>
      </c>
      <c r="P26" s="95">
        <f t="shared" si="4"/>
        <v>32.0045</v>
      </c>
      <c r="Q26" s="41">
        <f t="shared" si="5"/>
        <v>0</v>
      </c>
    </row>
    <row r="27" spans="1:17" ht="16.5" hidden="1" thickBot="1">
      <c r="A27" s="265" t="s">
        <v>77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121"/>
      <c r="O27" s="64">
        <f>SUM(O5:O26)</f>
        <v>2189.5738892863064</v>
      </c>
      <c r="P27" s="55"/>
    </row>
    <row r="28" spans="1:17" hidden="1"/>
    <row r="29" spans="1:17" ht="15.75" hidden="1" thickBot="1"/>
    <row r="30" spans="1:17" ht="15.75" hidden="1">
      <c r="A30" s="26" t="s">
        <v>31</v>
      </c>
      <c r="B30" s="27" t="s">
        <v>1</v>
      </c>
      <c r="C30" s="50"/>
      <c r="D30" s="123"/>
      <c r="E30" s="123"/>
      <c r="F30" s="123"/>
      <c r="G30" s="28"/>
      <c r="H30" s="29"/>
      <c r="I30" s="29"/>
      <c r="J30" s="28"/>
      <c r="K30" s="28"/>
      <c r="L30" s="30"/>
      <c r="M30" s="31"/>
      <c r="N30" s="31"/>
      <c r="O30" s="60"/>
      <c r="P30" s="32"/>
    </row>
    <row r="31" spans="1:17" ht="63" hidden="1">
      <c r="A31" s="12" t="s">
        <v>34</v>
      </c>
      <c r="B31" s="1" t="s">
        <v>35</v>
      </c>
      <c r="C31" s="6" t="s">
        <v>36</v>
      </c>
      <c r="D31" s="125" t="s">
        <v>37</v>
      </c>
      <c r="E31" s="125" t="s">
        <v>38</v>
      </c>
      <c r="F31" s="125" t="s">
        <v>39</v>
      </c>
      <c r="G31" s="6" t="s">
        <v>40</v>
      </c>
      <c r="H31" s="5" t="s">
        <v>41</v>
      </c>
      <c r="I31" s="5" t="s">
        <v>42</v>
      </c>
      <c r="J31" s="6" t="s">
        <v>43</v>
      </c>
      <c r="K31" s="6" t="s">
        <v>44</v>
      </c>
      <c r="L31" s="33" t="s">
        <v>45</v>
      </c>
      <c r="M31" s="33" t="s">
        <v>46</v>
      </c>
      <c r="N31" s="33" t="s">
        <v>47</v>
      </c>
      <c r="O31" s="61" t="s">
        <v>48</v>
      </c>
      <c r="P31" s="91" t="s">
        <v>49</v>
      </c>
    </row>
    <row r="32" spans="1:17" hidden="1">
      <c r="A32" s="35">
        <v>1</v>
      </c>
      <c r="B32" s="2" t="s">
        <v>89</v>
      </c>
      <c r="C32" s="7">
        <v>31.979600000000001</v>
      </c>
      <c r="D32" s="126">
        <v>55</v>
      </c>
      <c r="E32" s="126">
        <v>45</v>
      </c>
      <c r="F32" s="126">
        <v>5</v>
      </c>
      <c r="G32" s="42">
        <v>31.979600000000001</v>
      </c>
      <c r="H32" s="43">
        <v>0.34</v>
      </c>
      <c r="I32" s="43">
        <v>0</v>
      </c>
      <c r="J32" s="51">
        <f t="shared" ref="J32:J53" si="6">G32+(G32*H32)</f>
        <v>42.852664000000004</v>
      </c>
      <c r="K32" s="51">
        <f t="shared" ref="K32:K53" si="7">J32-(J32*I32)</f>
        <v>42.852664000000004</v>
      </c>
      <c r="L32" s="88">
        <f>$G$5/G32*(D32)</f>
        <v>55.000687938560837</v>
      </c>
      <c r="M32" s="89">
        <f>$H$5/H32*E32</f>
        <v>27.794117647058819</v>
      </c>
      <c r="N32" s="39">
        <f>I32/$I$194*(F32)</f>
        <v>0</v>
      </c>
      <c r="O32" s="62">
        <f t="shared" ref="O32:O53" si="8">L32+M32+N32</f>
        <v>82.794805585619656</v>
      </c>
      <c r="P32" s="94">
        <f t="shared" ref="P32:P53" si="9">G32+(G32*H32)</f>
        <v>42.852664000000004</v>
      </c>
      <c r="Q32" s="41">
        <f t="shared" ref="Q32:Q53" si="10">J32-P32</f>
        <v>0</v>
      </c>
    </row>
    <row r="33" spans="1:17" hidden="1">
      <c r="A33" s="35">
        <v>2</v>
      </c>
      <c r="B33" s="2" t="s">
        <v>90</v>
      </c>
      <c r="C33" s="7">
        <v>27.7379</v>
      </c>
      <c r="D33" s="126">
        <v>55</v>
      </c>
      <c r="E33" s="126">
        <v>45</v>
      </c>
      <c r="F33" s="126">
        <v>5</v>
      </c>
      <c r="G33" s="42">
        <v>27.7379</v>
      </c>
      <c r="H33" s="43">
        <v>0.34</v>
      </c>
      <c r="I33" s="43">
        <v>0</v>
      </c>
      <c r="J33" s="51">
        <f t="shared" si="6"/>
        <v>37.168785999999997</v>
      </c>
      <c r="K33" s="51">
        <f t="shared" si="7"/>
        <v>37.168785999999997</v>
      </c>
      <c r="L33" s="88">
        <f>$G$6/G33*(D33)</f>
        <v>55.004163977806535</v>
      </c>
      <c r="M33" s="89">
        <f>$H$6/H33*E33</f>
        <v>27.794117647058819</v>
      </c>
      <c r="N33" s="39">
        <f t="shared" ref="N33:N53" si="11">I33/$I$194*(F33)</f>
        <v>0</v>
      </c>
      <c r="O33" s="62">
        <f t="shared" si="8"/>
        <v>82.798281624865353</v>
      </c>
      <c r="P33" s="94">
        <f t="shared" si="9"/>
        <v>37.168785999999997</v>
      </c>
      <c r="Q33" s="41">
        <f t="shared" si="10"/>
        <v>0</v>
      </c>
    </row>
    <row r="34" spans="1:17" hidden="1">
      <c r="A34" s="35">
        <v>3</v>
      </c>
      <c r="B34" s="2" t="s">
        <v>91</v>
      </c>
      <c r="C34" s="7">
        <v>38.660899999999998</v>
      </c>
      <c r="D34" s="126">
        <v>55</v>
      </c>
      <c r="E34" s="126">
        <v>45</v>
      </c>
      <c r="F34" s="126">
        <v>5</v>
      </c>
      <c r="G34" s="36">
        <v>38.660899999999998</v>
      </c>
      <c r="H34" s="43">
        <v>0.34</v>
      </c>
      <c r="I34" s="43">
        <v>0</v>
      </c>
      <c r="J34" s="51">
        <f t="shared" si="6"/>
        <v>51.805605999999997</v>
      </c>
      <c r="K34" s="51">
        <f t="shared" si="7"/>
        <v>51.805605999999997</v>
      </c>
      <c r="L34" s="88">
        <f>$G$34/G34*(D34)</f>
        <v>55</v>
      </c>
      <c r="M34" s="89">
        <f>$H$7/H34*E34</f>
        <v>27.794117647058819</v>
      </c>
      <c r="N34" s="39">
        <f t="shared" si="11"/>
        <v>0</v>
      </c>
      <c r="O34" s="62">
        <f t="shared" si="8"/>
        <v>82.794117647058812</v>
      </c>
      <c r="P34" s="94">
        <f t="shared" si="9"/>
        <v>51.805605999999997</v>
      </c>
      <c r="Q34" s="41">
        <f t="shared" si="10"/>
        <v>0</v>
      </c>
    </row>
    <row r="35" spans="1:17" hidden="1">
      <c r="A35" s="35">
        <v>4</v>
      </c>
      <c r="B35" s="2" t="s">
        <v>92</v>
      </c>
      <c r="C35" s="7">
        <v>35.161900000000003</v>
      </c>
      <c r="D35" s="126">
        <v>55</v>
      </c>
      <c r="E35" s="126">
        <v>45</v>
      </c>
      <c r="F35" s="126">
        <v>5</v>
      </c>
      <c r="G35" s="36">
        <v>35.161900000000003</v>
      </c>
      <c r="H35" s="43">
        <v>0.34</v>
      </c>
      <c r="I35" s="43">
        <v>0</v>
      </c>
      <c r="J35" s="51">
        <f t="shared" si="6"/>
        <v>47.116946000000006</v>
      </c>
      <c r="K35" s="51">
        <f t="shared" si="7"/>
        <v>47.116946000000006</v>
      </c>
      <c r="L35" s="88">
        <f>$G$35/G35*(D35)</f>
        <v>55</v>
      </c>
      <c r="M35" s="89">
        <f>$H$8/H35*E35</f>
        <v>27.794117647058819</v>
      </c>
      <c r="N35" s="39">
        <f t="shared" si="11"/>
        <v>0</v>
      </c>
      <c r="O35" s="62">
        <f t="shared" si="8"/>
        <v>82.794117647058812</v>
      </c>
      <c r="P35" s="94">
        <f t="shared" si="9"/>
        <v>47.116946000000006</v>
      </c>
      <c r="Q35" s="41">
        <f t="shared" si="10"/>
        <v>0</v>
      </c>
    </row>
    <row r="36" spans="1:17" hidden="1">
      <c r="A36" s="35">
        <v>5</v>
      </c>
      <c r="B36" s="2" t="s">
        <v>93</v>
      </c>
      <c r="C36" s="7">
        <v>18.940000000000001</v>
      </c>
      <c r="D36" s="126">
        <v>55</v>
      </c>
      <c r="E36" s="126">
        <v>45</v>
      </c>
      <c r="F36" s="126">
        <v>5</v>
      </c>
      <c r="G36" s="36">
        <v>18.940000000000001</v>
      </c>
      <c r="H36" s="43">
        <v>0.34</v>
      </c>
      <c r="I36" s="43">
        <v>0</v>
      </c>
      <c r="J36" s="51">
        <f t="shared" si="6"/>
        <v>25.379600000000003</v>
      </c>
      <c r="K36" s="51">
        <f t="shared" si="7"/>
        <v>25.379600000000003</v>
      </c>
      <c r="L36" s="88">
        <f>$G$36/G36*(D36)</f>
        <v>55</v>
      </c>
      <c r="M36" s="89">
        <f>$H$9/H36*E36</f>
        <v>27.794117647058819</v>
      </c>
      <c r="N36" s="39">
        <f t="shared" si="11"/>
        <v>0</v>
      </c>
      <c r="O36" s="62">
        <f t="shared" si="8"/>
        <v>82.794117647058812</v>
      </c>
      <c r="P36" s="94">
        <f t="shared" si="9"/>
        <v>25.379600000000003</v>
      </c>
      <c r="Q36" s="41">
        <f t="shared" si="10"/>
        <v>0</v>
      </c>
    </row>
    <row r="37" spans="1:17" hidden="1">
      <c r="A37" s="35">
        <v>6</v>
      </c>
      <c r="B37" s="2" t="s">
        <v>94</v>
      </c>
      <c r="C37" s="7">
        <v>21.5</v>
      </c>
      <c r="D37" s="126">
        <v>55</v>
      </c>
      <c r="E37" s="126">
        <v>45</v>
      </c>
      <c r="F37" s="126">
        <v>5</v>
      </c>
      <c r="G37" s="42">
        <v>21.5</v>
      </c>
      <c r="H37" s="43">
        <v>0.34</v>
      </c>
      <c r="I37" s="43">
        <v>0</v>
      </c>
      <c r="J37" s="51">
        <f t="shared" si="6"/>
        <v>28.810000000000002</v>
      </c>
      <c r="K37" s="51">
        <f t="shared" si="7"/>
        <v>28.810000000000002</v>
      </c>
      <c r="L37" s="88">
        <f>$G$10/G37*(D37)</f>
        <v>55</v>
      </c>
      <c r="M37" s="89">
        <f>$H$10/H37*E37</f>
        <v>27.794117647058819</v>
      </c>
      <c r="N37" s="39">
        <f t="shared" si="11"/>
        <v>0</v>
      </c>
      <c r="O37" s="62">
        <f t="shared" si="8"/>
        <v>82.794117647058812</v>
      </c>
      <c r="P37" s="94">
        <f t="shared" si="9"/>
        <v>28.810000000000002</v>
      </c>
      <c r="Q37" s="41">
        <f t="shared" si="10"/>
        <v>0</v>
      </c>
    </row>
    <row r="38" spans="1:17" hidden="1">
      <c r="A38" s="35">
        <v>7</v>
      </c>
      <c r="B38" s="2" t="s">
        <v>95</v>
      </c>
      <c r="C38" s="7">
        <v>36.005800000000001</v>
      </c>
      <c r="D38" s="126">
        <v>55</v>
      </c>
      <c r="E38" s="126">
        <v>45</v>
      </c>
      <c r="F38" s="126">
        <v>5</v>
      </c>
      <c r="G38" s="42">
        <v>36.01</v>
      </c>
      <c r="H38" s="43">
        <v>0.34</v>
      </c>
      <c r="I38" s="43">
        <v>0</v>
      </c>
      <c r="J38" s="51">
        <f t="shared" si="6"/>
        <v>48.253399999999999</v>
      </c>
      <c r="K38" s="51">
        <f t="shared" si="7"/>
        <v>48.253399999999999</v>
      </c>
      <c r="L38" s="88">
        <f>$G$11/G38*(D38)</f>
        <v>55</v>
      </c>
      <c r="M38" s="89">
        <f>$H$11/H38*E38</f>
        <v>27.794117647058819</v>
      </c>
      <c r="N38" s="39">
        <f t="shared" si="11"/>
        <v>0</v>
      </c>
      <c r="O38" s="62">
        <f t="shared" si="8"/>
        <v>82.794117647058812</v>
      </c>
      <c r="P38" s="94">
        <f t="shared" si="9"/>
        <v>48.253399999999999</v>
      </c>
      <c r="Q38" s="41">
        <f t="shared" si="10"/>
        <v>0</v>
      </c>
    </row>
    <row r="39" spans="1:17" hidden="1">
      <c r="A39" s="35">
        <v>8</v>
      </c>
      <c r="B39" s="2" t="s">
        <v>96</v>
      </c>
      <c r="C39" s="7">
        <v>32.747100000000003</v>
      </c>
      <c r="D39" s="126">
        <v>55</v>
      </c>
      <c r="E39" s="126">
        <v>45</v>
      </c>
      <c r="F39" s="126">
        <v>5</v>
      </c>
      <c r="G39" s="42">
        <v>32.747100000000003</v>
      </c>
      <c r="H39" s="43">
        <v>0.34</v>
      </c>
      <c r="I39" s="43">
        <v>0</v>
      </c>
      <c r="J39" s="51">
        <f t="shared" si="6"/>
        <v>43.881114000000004</v>
      </c>
      <c r="K39" s="51">
        <f t="shared" si="7"/>
        <v>43.881114000000004</v>
      </c>
      <c r="L39" s="88">
        <f>$G$12/G39*(D39)</f>
        <v>55.004870660302736</v>
      </c>
      <c r="M39" s="89">
        <f>$H$12/H39*E39</f>
        <v>27.794117647058819</v>
      </c>
      <c r="N39" s="39">
        <f t="shared" si="11"/>
        <v>0</v>
      </c>
      <c r="O39" s="62">
        <f t="shared" si="8"/>
        <v>82.798988307361554</v>
      </c>
      <c r="P39" s="94">
        <f t="shared" si="9"/>
        <v>43.881114000000004</v>
      </c>
      <c r="Q39" s="41">
        <f t="shared" si="10"/>
        <v>0</v>
      </c>
    </row>
    <row r="40" spans="1:17" hidden="1">
      <c r="A40" s="35">
        <v>9</v>
      </c>
      <c r="B40" s="2" t="s">
        <v>97</v>
      </c>
      <c r="C40" s="7">
        <v>36.869900000000001</v>
      </c>
      <c r="D40" s="126">
        <v>55</v>
      </c>
      <c r="E40" s="126">
        <v>45</v>
      </c>
      <c r="F40" s="126">
        <v>5</v>
      </c>
      <c r="G40" s="42">
        <v>36.869900000000001</v>
      </c>
      <c r="H40" s="43">
        <v>0.34</v>
      </c>
      <c r="I40" s="43">
        <v>0</v>
      </c>
      <c r="J40" s="51">
        <f t="shared" si="6"/>
        <v>49.405666000000004</v>
      </c>
      <c r="K40" s="51">
        <f t="shared" si="7"/>
        <v>49.405666000000004</v>
      </c>
      <c r="L40" s="88">
        <f>$G$13/G40*(D40)</f>
        <v>55.000149173173774</v>
      </c>
      <c r="M40" s="89">
        <f>$H$13/H40*E40</f>
        <v>27.794117647058819</v>
      </c>
      <c r="N40" s="39">
        <f t="shared" si="11"/>
        <v>0</v>
      </c>
      <c r="O40" s="62">
        <f t="shared" si="8"/>
        <v>82.794266820232593</v>
      </c>
      <c r="P40" s="94">
        <f t="shared" si="9"/>
        <v>49.405666000000004</v>
      </c>
      <c r="Q40" s="41">
        <f t="shared" si="10"/>
        <v>0</v>
      </c>
    </row>
    <row r="41" spans="1:17" hidden="1">
      <c r="A41" s="35">
        <v>10</v>
      </c>
      <c r="B41" s="2" t="s">
        <v>98</v>
      </c>
      <c r="C41" s="7">
        <v>40.538899999999998</v>
      </c>
      <c r="D41" s="126">
        <v>55</v>
      </c>
      <c r="E41" s="126">
        <v>45</v>
      </c>
      <c r="F41" s="126">
        <v>5</v>
      </c>
      <c r="G41" s="42">
        <v>40.538899999999998</v>
      </c>
      <c r="H41" s="43">
        <v>0.34</v>
      </c>
      <c r="I41" s="43">
        <v>0</v>
      </c>
      <c r="J41" s="51">
        <f t="shared" si="6"/>
        <v>54.322125999999997</v>
      </c>
      <c r="K41" s="51">
        <f t="shared" si="7"/>
        <v>54.322125999999997</v>
      </c>
      <c r="L41" s="88">
        <f>$G$14/G41*(D41)</f>
        <v>55.001492393725535</v>
      </c>
      <c r="M41" s="89">
        <f>$H$14/H41*E41</f>
        <v>27.794117647058819</v>
      </c>
      <c r="N41" s="39">
        <f t="shared" si="11"/>
        <v>0</v>
      </c>
      <c r="O41" s="62">
        <f t="shared" si="8"/>
        <v>82.795610040784354</v>
      </c>
      <c r="P41" s="94">
        <f t="shared" si="9"/>
        <v>54.322125999999997</v>
      </c>
      <c r="Q41" s="41">
        <f t="shared" si="10"/>
        <v>0</v>
      </c>
    </row>
    <row r="42" spans="1:17" hidden="1">
      <c r="A42" s="35">
        <v>11</v>
      </c>
      <c r="B42" s="2" t="s">
        <v>99</v>
      </c>
      <c r="C42" s="7">
        <v>45.642800000000001</v>
      </c>
      <c r="D42" s="126">
        <v>55</v>
      </c>
      <c r="E42" s="126">
        <v>45</v>
      </c>
      <c r="F42" s="126">
        <v>5</v>
      </c>
      <c r="G42" s="36">
        <v>45.642800000000001</v>
      </c>
      <c r="H42" s="43">
        <v>0.34</v>
      </c>
      <c r="I42" s="43">
        <v>0</v>
      </c>
      <c r="J42" s="51">
        <f t="shared" si="6"/>
        <v>61.161352000000001</v>
      </c>
      <c r="K42" s="51">
        <f t="shared" si="7"/>
        <v>61.161352000000001</v>
      </c>
      <c r="L42" s="88">
        <f>$G$42/G42*(D42)</f>
        <v>55</v>
      </c>
      <c r="M42" s="89">
        <f>$H$15/H42*E42</f>
        <v>27.794117647058819</v>
      </c>
      <c r="N42" s="39">
        <f t="shared" si="11"/>
        <v>0</v>
      </c>
      <c r="O42" s="62">
        <f t="shared" si="8"/>
        <v>82.794117647058812</v>
      </c>
      <c r="P42" s="94">
        <f t="shared" si="9"/>
        <v>61.161352000000001</v>
      </c>
      <c r="Q42" s="41">
        <f t="shared" si="10"/>
        <v>0</v>
      </c>
    </row>
    <row r="43" spans="1:17" hidden="1">
      <c r="A43" s="35">
        <v>12</v>
      </c>
      <c r="B43" s="3" t="s">
        <v>100</v>
      </c>
      <c r="C43" s="9">
        <v>33.533000000000001</v>
      </c>
      <c r="D43" s="126">
        <v>55</v>
      </c>
      <c r="E43" s="126">
        <v>45</v>
      </c>
      <c r="F43" s="126">
        <v>5</v>
      </c>
      <c r="G43" s="42">
        <v>33.533000000000001</v>
      </c>
      <c r="H43" s="43">
        <v>0.34</v>
      </c>
      <c r="I43" s="43">
        <v>0</v>
      </c>
      <c r="J43" s="51">
        <f t="shared" si="6"/>
        <v>44.934220000000003</v>
      </c>
      <c r="K43" s="51">
        <f t="shared" si="7"/>
        <v>44.934220000000003</v>
      </c>
      <c r="L43" s="88">
        <f>$G$17/G43*(D43)</f>
        <v>48.844421912742675</v>
      </c>
      <c r="M43" s="89">
        <f>$H$16/H43*E43</f>
        <v>27.794117647058819</v>
      </c>
      <c r="N43" s="39">
        <f t="shared" si="11"/>
        <v>0</v>
      </c>
      <c r="O43" s="62">
        <f t="shared" si="8"/>
        <v>76.638539559801501</v>
      </c>
      <c r="P43" s="94">
        <f t="shared" si="9"/>
        <v>44.934220000000003</v>
      </c>
      <c r="Q43" s="41">
        <f t="shared" si="10"/>
        <v>0</v>
      </c>
    </row>
    <row r="44" spans="1:17" hidden="1">
      <c r="A44" s="35">
        <v>13</v>
      </c>
      <c r="B44" s="2" t="s">
        <v>101</v>
      </c>
      <c r="C44" s="7">
        <v>29.783300000000001</v>
      </c>
      <c r="D44" s="126">
        <v>55</v>
      </c>
      <c r="E44" s="126">
        <v>45</v>
      </c>
      <c r="F44" s="126">
        <v>5</v>
      </c>
      <c r="G44" s="42">
        <v>29.78</v>
      </c>
      <c r="H44" s="43">
        <v>0.34</v>
      </c>
      <c r="I44" s="43">
        <v>0</v>
      </c>
      <c r="J44" s="51">
        <f t="shared" si="6"/>
        <v>39.905200000000001</v>
      </c>
      <c r="K44" s="51">
        <f t="shared" si="7"/>
        <v>39.905200000000001</v>
      </c>
      <c r="L44" s="88">
        <f>$G$17/G44*(D44)</f>
        <v>55</v>
      </c>
      <c r="M44" s="89">
        <f>$H$17/H44*E44</f>
        <v>27.794117647058819</v>
      </c>
      <c r="N44" s="39">
        <f t="shared" si="11"/>
        <v>0</v>
      </c>
      <c r="O44" s="62">
        <f t="shared" si="8"/>
        <v>82.794117647058812</v>
      </c>
      <c r="P44" s="94">
        <f t="shared" si="9"/>
        <v>39.905200000000001</v>
      </c>
      <c r="Q44" s="41">
        <f t="shared" si="10"/>
        <v>0</v>
      </c>
    </row>
    <row r="45" spans="1:17" hidden="1">
      <c r="A45" s="35">
        <v>14</v>
      </c>
      <c r="B45" s="2" t="s">
        <v>102</v>
      </c>
      <c r="C45" s="7">
        <v>20.867599999999999</v>
      </c>
      <c r="D45" s="126">
        <v>55</v>
      </c>
      <c r="E45" s="126">
        <v>45</v>
      </c>
      <c r="F45" s="126">
        <v>5</v>
      </c>
      <c r="G45" s="42">
        <v>20.87</v>
      </c>
      <c r="H45" s="43">
        <v>0.34</v>
      </c>
      <c r="I45" s="43">
        <v>0</v>
      </c>
      <c r="J45" s="51">
        <f t="shared" si="6"/>
        <v>27.965800000000002</v>
      </c>
      <c r="K45" s="51">
        <f t="shared" si="7"/>
        <v>27.965800000000002</v>
      </c>
      <c r="L45" s="88">
        <f>$G$18/G45*(D45)</f>
        <v>55</v>
      </c>
      <c r="M45" s="89">
        <f>$H$18/H45*E45</f>
        <v>27.794117647058819</v>
      </c>
      <c r="N45" s="39">
        <f t="shared" si="11"/>
        <v>0</v>
      </c>
      <c r="O45" s="62">
        <f t="shared" si="8"/>
        <v>82.794117647058812</v>
      </c>
      <c r="P45" s="94">
        <f t="shared" si="9"/>
        <v>27.965800000000002</v>
      </c>
      <c r="Q45" s="41">
        <f t="shared" si="10"/>
        <v>0</v>
      </c>
    </row>
    <row r="46" spans="1:17" hidden="1">
      <c r="A46" s="35">
        <v>15</v>
      </c>
      <c r="B46" s="2" t="s">
        <v>103</v>
      </c>
      <c r="C46" s="7">
        <v>22.944099999999999</v>
      </c>
      <c r="D46" s="126">
        <v>55</v>
      </c>
      <c r="E46" s="126">
        <v>45</v>
      </c>
      <c r="F46" s="126">
        <v>5</v>
      </c>
      <c r="G46" s="42">
        <v>22.94</v>
      </c>
      <c r="H46" s="43">
        <v>0.34</v>
      </c>
      <c r="I46" s="43">
        <v>0</v>
      </c>
      <c r="J46" s="51">
        <f t="shared" si="6"/>
        <v>30.739600000000003</v>
      </c>
      <c r="K46" s="51">
        <f t="shared" si="7"/>
        <v>30.739600000000003</v>
      </c>
      <c r="L46" s="88">
        <f>$G$19/G46*(D46)</f>
        <v>55</v>
      </c>
      <c r="M46" s="89">
        <f>$H$19/H46*E46</f>
        <v>27.794117647058819</v>
      </c>
      <c r="N46" s="39">
        <f t="shared" si="11"/>
        <v>0</v>
      </c>
      <c r="O46" s="62">
        <f t="shared" si="8"/>
        <v>82.794117647058812</v>
      </c>
      <c r="P46" s="94">
        <f t="shared" si="9"/>
        <v>30.739600000000003</v>
      </c>
      <c r="Q46" s="41">
        <f t="shared" si="10"/>
        <v>0</v>
      </c>
    </row>
    <row r="47" spans="1:17" hidden="1">
      <c r="A47" s="35">
        <v>16</v>
      </c>
      <c r="B47" s="2" t="s">
        <v>104</v>
      </c>
      <c r="C47" s="7">
        <v>25.227399999999999</v>
      </c>
      <c r="D47" s="126">
        <v>55</v>
      </c>
      <c r="E47" s="126">
        <v>45</v>
      </c>
      <c r="F47" s="126">
        <v>5</v>
      </c>
      <c r="G47" s="42">
        <v>25.23</v>
      </c>
      <c r="H47" s="43">
        <v>0.34</v>
      </c>
      <c r="I47" s="43">
        <v>0</v>
      </c>
      <c r="J47" s="51">
        <f t="shared" si="6"/>
        <v>33.808199999999999</v>
      </c>
      <c r="K47" s="51">
        <f t="shared" si="7"/>
        <v>33.808199999999999</v>
      </c>
      <c r="L47" s="88">
        <f>$G$20/G47*(D47)</f>
        <v>55</v>
      </c>
      <c r="M47" s="89">
        <f>$H$20/H47*E47</f>
        <v>27.794117647058819</v>
      </c>
      <c r="N47" s="39">
        <f t="shared" si="11"/>
        <v>0</v>
      </c>
      <c r="O47" s="62">
        <f t="shared" si="8"/>
        <v>82.794117647058812</v>
      </c>
      <c r="P47" s="94">
        <f t="shared" si="9"/>
        <v>33.808199999999999</v>
      </c>
      <c r="Q47" s="41">
        <f t="shared" si="10"/>
        <v>0</v>
      </c>
    </row>
    <row r="48" spans="1:17" hidden="1">
      <c r="A48" s="35">
        <v>17</v>
      </c>
      <c r="B48" s="2" t="s">
        <v>105</v>
      </c>
      <c r="C48" s="7">
        <v>25.227399999999999</v>
      </c>
      <c r="D48" s="126">
        <v>55</v>
      </c>
      <c r="E48" s="126">
        <v>45</v>
      </c>
      <c r="F48" s="126">
        <v>5</v>
      </c>
      <c r="G48" s="42">
        <v>25.23</v>
      </c>
      <c r="H48" s="43">
        <v>0.34</v>
      </c>
      <c r="I48" s="43">
        <v>0</v>
      </c>
      <c r="J48" s="51">
        <f t="shared" si="6"/>
        <v>33.808199999999999</v>
      </c>
      <c r="K48" s="51">
        <f t="shared" si="7"/>
        <v>33.808199999999999</v>
      </c>
      <c r="L48" s="88">
        <f>$G$21/G48*(D48)</f>
        <v>55</v>
      </c>
      <c r="M48" s="89">
        <f>$H$21/H48*E48</f>
        <v>27.794117647058819</v>
      </c>
      <c r="N48" s="39">
        <f t="shared" si="11"/>
        <v>0</v>
      </c>
      <c r="O48" s="62">
        <f t="shared" si="8"/>
        <v>82.794117647058812</v>
      </c>
      <c r="P48" s="94">
        <f t="shared" si="9"/>
        <v>33.808199999999999</v>
      </c>
      <c r="Q48" s="41">
        <f t="shared" si="10"/>
        <v>0</v>
      </c>
    </row>
    <row r="49" spans="1:17" hidden="1">
      <c r="A49" s="35">
        <v>18</v>
      </c>
      <c r="B49" s="2" t="s">
        <v>106</v>
      </c>
      <c r="C49" s="7">
        <v>27.7379</v>
      </c>
      <c r="D49" s="126">
        <v>55</v>
      </c>
      <c r="E49" s="126">
        <v>45</v>
      </c>
      <c r="F49" s="126">
        <v>5</v>
      </c>
      <c r="G49" s="42">
        <v>27.7379</v>
      </c>
      <c r="H49" s="43">
        <v>0.34</v>
      </c>
      <c r="I49" s="43">
        <v>0</v>
      </c>
      <c r="J49" s="51">
        <f t="shared" si="6"/>
        <v>37.168785999999997</v>
      </c>
      <c r="K49" s="51">
        <f t="shared" si="7"/>
        <v>37.168785999999997</v>
      </c>
      <c r="L49" s="88">
        <f>$G$22/G49*(D49)</f>
        <v>55.004163977806535</v>
      </c>
      <c r="M49" s="89">
        <f>$H$22/H49*E49</f>
        <v>27.794117647058819</v>
      </c>
      <c r="N49" s="39">
        <f t="shared" si="11"/>
        <v>0</v>
      </c>
      <c r="O49" s="62">
        <f t="shared" si="8"/>
        <v>82.798281624865353</v>
      </c>
      <c r="P49" s="94">
        <f t="shared" si="9"/>
        <v>37.168785999999997</v>
      </c>
      <c r="Q49" s="41">
        <f t="shared" si="10"/>
        <v>0</v>
      </c>
    </row>
    <row r="50" spans="1:17" hidden="1">
      <c r="A50" s="35">
        <v>19</v>
      </c>
      <c r="B50" s="2" t="s">
        <v>107</v>
      </c>
      <c r="C50" s="7">
        <v>31.227799999999998</v>
      </c>
      <c r="D50" s="126">
        <v>55</v>
      </c>
      <c r="E50" s="126">
        <v>45</v>
      </c>
      <c r="F50" s="126">
        <v>5</v>
      </c>
      <c r="G50" s="42">
        <v>31.227799999999998</v>
      </c>
      <c r="H50" s="43">
        <v>0.34</v>
      </c>
      <c r="I50" s="43">
        <v>0</v>
      </c>
      <c r="J50" s="51">
        <f t="shared" si="6"/>
        <v>41.845252000000002</v>
      </c>
      <c r="K50" s="51">
        <f t="shared" si="7"/>
        <v>41.845252000000002</v>
      </c>
      <c r="L50" s="88">
        <f>$G$23/G50*(D50)</f>
        <v>55.00387475262427</v>
      </c>
      <c r="M50" s="89">
        <f>$H$23/H50*E50</f>
        <v>27.794117647058819</v>
      </c>
      <c r="N50" s="39">
        <f t="shared" si="11"/>
        <v>0</v>
      </c>
      <c r="O50" s="62">
        <f t="shared" si="8"/>
        <v>82.797992399683096</v>
      </c>
      <c r="P50" s="94">
        <f t="shared" si="9"/>
        <v>41.845252000000002</v>
      </c>
      <c r="Q50" s="41">
        <f t="shared" si="10"/>
        <v>0</v>
      </c>
    </row>
    <row r="51" spans="1:17" hidden="1">
      <c r="A51" s="35">
        <v>20</v>
      </c>
      <c r="B51" s="2" t="s">
        <v>108</v>
      </c>
      <c r="C51" s="7">
        <v>22.131399999999999</v>
      </c>
      <c r="D51" s="126">
        <v>55</v>
      </c>
      <c r="E51" s="126">
        <v>45</v>
      </c>
      <c r="F51" s="126">
        <v>5</v>
      </c>
      <c r="G51" s="42">
        <v>22.131399999999999</v>
      </c>
      <c r="H51" s="43">
        <v>0.34</v>
      </c>
      <c r="I51" s="43">
        <v>0</v>
      </c>
      <c r="J51" s="51">
        <f t="shared" si="6"/>
        <v>29.656075999999999</v>
      </c>
      <c r="K51" s="51">
        <f t="shared" si="7"/>
        <v>29.656075999999999</v>
      </c>
      <c r="L51" s="88">
        <f>$G$24/G51*(D51)</f>
        <v>54.99652078042962</v>
      </c>
      <c r="M51" s="89">
        <f>$H$24/H51*E51</f>
        <v>27.794117647058819</v>
      </c>
      <c r="N51" s="39">
        <f t="shared" si="11"/>
        <v>0</v>
      </c>
      <c r="O51" s="62">
        <f t="shared" si="8"/>
        <v>82.790638427488432</v>
      </c>
      <c r="P51" s="94">
        <f t="shared" si="9"/>
        <v>29.656075999999999</v>
      </c>
      <c r="Q51" s="41">
        <f t="shared" si="10"/>
        <v>0</v>
      </c>
    </row>
    <row r="52" spans="1:17" hidden="1">
      <c r="A52" s="35">
        <v>21</v>
      </c>
      <c r="B52" s="2" t="s">
        <v>109</v>
      </c>
      <c r="C52" s="7">
        <v>24.058700000000002</v>
      </c>
      <c r="D52" s="126">
        <v>55</v>
      </c>
      <c r="E52" s="126">
        <v>45</v>
      </c>
      <c r="F52" s="126">
        <v>5</v>
      </c>
      <c r="G52" s="42">
        <v>24.058700000000002</v>
      </c>
      <c r="H52" s="43">
        <v>0.34</v>
      </c>
      <c r="I52" s="43">
        <v>0</v>
      </c>
      <c r="J52" s="51">
        <f t="shared" si="6"/>
        <v>32.238658000000001</v>
      </c>
      <c r="K52" s="51">
        <f t="shared" si="7"/>
        <v>32.238658000000001</v>
      </c>
      <c r="L52" s="88">
        <f>$G$25/G52*(D52)</f>
        <v>55.002971897899712</v>
      </c>
      <c r="M52" s="89">
        <f>$H$25/H52*E52</f>
        <v>27.794117647058819</v>
      </c>
      <c r="N52" s="39">
        <f t="shared" si="11"/>
        <v>0</v>
      </c>
      <c r="O52" s="62">
        <f t="shared" si="8"/>
        <v>82.797089544958538</v>
      </c>
      <c r="P52" s="94">
        <f t="shared" si="9"/>
        <v>32.238658000000001</v>
      </c>
      <c r="Q52" s="41">
        <f t="shared" si="10"/>
        <v>0</v>
      </c>
    </row>
    <row r="53" spans="1:17" ht="15.75" hidden="1" thickBot="1">
      <c r="A53" s="96">
        <v>22</v>
      </c>
      <c r="B53" s="97" t="s">
        <v>110</v>
      </c>
      <c r="C53" s="98">
        <v>26.4529</v>
      </c>
      <c r="D53" s="146">
        <v>55</v>
      </c>
      <c r="E53" s="146">
        <v>45</v>
      </c>
      <c r="F53" s="146">
        <v>5</v>
      </c>
      <c r="G53" s="145">
        <v>26.45</v>
      </c>
      <c r="H53" s="99">
        <v>0.34</v>
      </c>
      <c r="I53" s="99">
        <v>0</v>
      </c>
      <c r="J53" s="100">
        <f t="shared" si="6"/>
        <v>35.442999999999998</v>
      </c>
      <c r="K53" s="100">
        <f t="shared" si="7"/>
        <v>35.442999999999998</v>
      </c>
      <c r="L53" s="118">
        <f>$G$26/G53*(D53)</f>
        <v>55</v>
      </c>
      <c r="M53" s="107">
        <f>$H$26/H53*E53</f>
        <v>27.794117647058819</v>
      </c>
      <c r="N53" s="108">
        <f t="shared" si="11"/>
        <v>0</v>
      </c>
      <c r="O53" s="102">
        <f t="shared" si="8"/>
        <v>82.794117647058812</v>
      </c>
      <c r="P53" s="95">
        <f t="shared" si="9"/>
        <v>35.442999999999998</v>
      </c>
      <c r="Q53" s="41">
        <f t="shared" si="10"/>
        <v>0</v>
      </c>
    </row>
    <row r="54" spans="1:17" ht="16.5" hidden="1" thickBot="1">
      <c r="A54" s="265" t="s">
        <v>77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121"/>
      <c r="O54" s="47">
        <f>SUM(O32:O53)</f>
        <v>1815.3339057003661</v>
      </c>
      <c r="P54" s="55"/>
    </row>
    <row r="55" spans="1:17" hidden="1"/>
    <row r="56" spans="1:17" ht="15.75" hidden="1" thickBot="1"/>
    <row r="57" spans="1:17" ht="15.75" hidden="1">
      <c r="A57" s="26" t="s">
        <v>31</v>
      </c>
      <c r="B57" s="27" t="s">
        <v>2</v>
      </c>
      <c r="C57" s="50"/>
      <c r="D57" s="123"/>
      <c r="E57" s="123"/>
      <c r="F57" s="123"/>
      <c r="G57" s="28"/>
      <c r="H57" s="29"/>
      <c r="I57" s="29"/>
      <c r="J57" s="28"/>
      <c r="K57" s="28"/>
      <c r="L57" s="30"/>
      <c r="M57" s="31"/>
      <c r="N57" s="31"/>
      <c r="O57" s="60"/>
      <c r="P57" s="32"/>
    </row>
    <row r="58" spans="1:17" ht="63" hidden="1">
      <c r="A58" s="12" t="s">
        <v>34</v>
      </c>
      <c r="B58" s="1" t="s">
        <v>35</v>
      </c>
      <c r="C58" s="6" t="s">
        <v>36</v>
      </c>
      <c r="D58" s="125" t="s">
        <v>37</v>
      </c>
      <c r="E58" s="125" t="s">
        <v>38</v>
      </c>
      <c r="F58" s="125" t="s">
        <v>39</v>
      </c>
      <c r="G58" s="6" t="s">
        <v>40</v>
      </c>
      <c r="H58" s="5" t="s">
        <v>41</v>
      </c>
      <c r="I58" s="5" t="s">
        <v>42</v>
      </c>
      <c r="J58" s="6" t="s">
        <v>43</v>
      </c>
      <c r="K58" s="6" t="s">
        <v>44</v>
      </c>
      <c r="L58" s="33" t="s">
        <v>45</v>
      </c>
      <c r="M58" s="33" t="s">
        <v>46</v>
      </c>
      <c r="N58" s="33" t="s">
        <v>47</v>
      </c>
      <c r="O58" s="61" t="s">
        <v>48</v>
      </c>
      <c r="P58" s="91" t="s">
        <v>49</v>
      </c>
    </row>
    <row r="59" spans="1:17" hidden="1">
      <c r="A59" s="35">
        <v>1</v>
      </c>
      <c r="B59" s="2" t="s">
        <v>89</v>
      </c>
      <c r="C59" s="7">
        <v>31.979600000000001</v>
      </c>
      <c r="D59" s="126">
        <v>55</v>
      </c>
      <c r="E59" s="126">
        <v>45</v>
      </c>
      <c r="F59" s="126">
        <v>5</v>
      </c>
      <c r="G59" s="51">
        <v>32</v>
      </c>
      <c r="H59" s="43">
        <v>0.53500000000000003</v>
      </c>
      <c r="I59" s="43">
        <v>5.0000000000000001E-3</v>
      </c>
      <c r="J59" s="51">
        <f t="shared" ref="J59:J80" si="12">G59+(G59*H59)</f>
        <v>49.120000000000005</v>
      </c>
      <c r="K59" s="51">
        <f t="shared" ref="K59:K80" si="13">J59-(J59*I59)</f>
        <v>48.874400000000001</v>
      </c>
      <c r="L59" s="88">
        <f>$G$5/G59*(D59)</f>
        <v>54.965625000000003</v>
      </c>
      <c r="M59" s="89">
        <f>$H$5/H59*E59</f>
        <v>17.663551401869157</v>
      </c>
      <c r="N59" s="39">
        <f>I59/$I$194*(F59)</f>
        <v>1.25</v>
      </c>
      <c r="O59" s="62">
        <f>L59+M59+N59</f>
        <v>73.879176401869159</v>
      </c>
      <c r="P59" s="94">
        <f t="shared" ref="P59:P80" si="14">G59+(G59*H59)</f>
        <v>49.120000000000005</v>
      </c>
      <c r="Q59" s="41">
        <f t="shared" ref="Q59:Q80" si="15">J59-P59</f>
        <v>0</v>
      </c>
    </row>
    <row r="60" spans="1:17" hidden="1">
      <c r="A60" s="35">
        <v>2</v>
      </c>
      <c r="B60" s="2" t="s">
        <v>90</v>
      </c>
      <c r="C60" s="7">
        <v>27.7379</v>
      </c>
      <c r="D60" s="126">
        <v>55</v>
      </c>
      <c r="E60" s="126">
        <v>45</v>
      </c>
      <c r="F60" s="126">
        <v>5</v>
      </c>
      <c r="G60" s="51">
        <v>28</v>
      </c>
      <c r="H60" s="43">
        <v>0.53500000000000003</v>
      </c>
      <c r="I60" s="43">
        <v>5.0000000000000001E-3</v>
      </c>
      <c r="J60" s="51">
        <f t="shared" si="12"/>
        <v>42.980000000000004</v>
      </c>
      <c r="K60" s="51">
        <f t="shared" si="13"/>
        <v>42.765100000000004</v>
      </c>
      <c r="L60" s="88">
        <f>$G$6/G60*(D60)</f>
        <v>54.489285714285714</v>
      </c>
      <c r="M60" s="89">
        <f>$H$6/H60*E60</f>
        <v>17.663551401869157</v>
      </c>
      <c r="N60" s="39">
        <f t="shared" ref="N60:N80" si="16">I60/$I$194*(F60)</f>
        <v>1.25</v>
      </c>
      <c r="O60" s="62">
        <f t="shared" ref="O60:O80" si="17">L60+M60+N60</f>
        <v>73.402837116154871</v>
      </c>
      <c r="P60" s="94">
        <f t="shared" si="14"/>
        <v>42.980000000000004</v>
      </c>
      <c r="Q60" s="41">
        <f t="shared" si="15"/>
        <v>0</v>
      </c>
    </row>
    <row r="61" spans="1:17" hidden="1">
      <c r="A61" s="35">
        <v>3</v>
      </c>
      <c r="B61" s="2" t="s">
        <v>91</v>
      </c>
      <c r="C61" s="7">
        <v>38.660899999999998</v>
      </c>
      <c r="D61" s="126">
        <v>55</v>
      </c>
      <c r="E61" s="126">
        <v>45</v>
      </c>
      <c r="F61" s="126">
        <v>5</v>
      </c>
      <c r="G61" s="51">
        <v>39</v>
      </c>
      <c r="H61" s="43">
        <v>0.53500000000000003</v>
      </c>
      <c r="I61" s="43">
        <v>5.0000000000000001E-3</v>
      </c>
      <c r="J61" s="51">
        <f t="shared" si="12"/>
        <v>59.865000000000002</v>
      </c>
      <c r="K61" s="51">
        <f t="shared" si="13"/>
        <v>59.565674999999999</v>
      </c>
      <c r="L61" s="88">
        <f>$G$34/G61*(D61)</f>
        <v>54.521782051282052</v>
      </c>
      <c r="M61" s="89">
        <f>$H$7/H61*E61</f>
        <v>17.663551401869157</v>
      </c>
      <c r="N61" s="39">
        <f t="shared" si="16"/>
        <v>1.25</v>
      </c>
      <c r="O61" s="62">
        <f t="shared" si="17"/>
        <v>73.435333453151202</v>
      </c>
      <c r="P61" s="94">
        <f t="shared" si="14"/>
        <v>59.865000000000002</v>
      </c>
      <c r="Q61" s="41">
        <f t="shared" si="15"/>
        <v>0</v>
      </c>
    </row>
    <row r="62" spans="1:17" hidden="1">
      <c r="A62" s="35">
        <v>4</v>
      </c>
      <c r="B62" s="2" t="s">
        <v>92</v>
      </c>
      <c r="C62" s="7">
        <v>35.161900000000003</v>
      </c>
      <c r="D62" s="126">
        <v>55</v>
      </c>
      <c r="E62" s="126">
        <v>45</v>
      </c>
      <c r="F62" s="126">
        <v>5</v>
      </c>
      <c r="G62" s="51">
        <v>35.5</v>
      </c>
      <c r="H62" s="43">
        <v>0.53500000000000003</v>
      </c>
      <c r="I62" s="43">
        <v>5.0000000000000001E-3</v>
      </c>
      <c r="J62" s="51">
        <f t="shared" si="12"/>
        <v>54.4925</v>
      </c>
      <c r="K62" s="51">
        <f t="shared" si="13"/>
        <v>54.220037499999997</v>
      </c>
      <c r="L62" s="88">
        <f>$G$35/G62*(D62)</f>
        <v>54.476183098591555</v>
      </c>
      <c r="M62" s="89">
        <f>$H$8/H62*E62</f>
        <v>17.663551401869157</v>
      </c>
      <c r="N62" s="39">
        <f t="shared" si="16"/>
        <v>1.25</v>
      </c>
      <c r="O62" s="62">
        <f t="shared" si="17"/>
        <v>73.389734500460719</v>
      </c>
      <c r="P62" s="94">
        <f t="shared" si="14"/>
        <v>54.4925</v>
      </c>
      <c r="Q62" s="41">
        <f t="shared" si="15"/>
        <v>0</v>
      </c>
    </row>
    <row r="63" spans="1:17" hidden="1">
      <c r="A63" s="35">
        <v>5</v>
      </c>
      <c r="B63" s="2" t="s">
        <v>93</v>
      </c>
      <c r="C63" s="7">
        <v>18.940000000000001</v>
      </c>
      <c r="D63" s="126">
        <v>55</v>
      </c>
      <c r="E63" s="126">
        <v>45</v>
      </c>
      <c r="F63" s="126">
        <v>5</v>
      </c>
      <c r="G63" s="51">
        <v>19</v>
      </c>
      <c r="H63" s="43">
        <v>0.53500000000000003</v>
      </c>
      <c r="I63" s="43">
        <v>5.0000000000000001E-3</v>
      </c>
      <c r="J63" s="51">
        <f t="shared" si="12"/>
        <v>29.164999999999999</v>
      </c>
      <c r="K63" s="51">
        <f t="shared" si="13"/>
        <v>29.019175000000001</v>
      </c>
      <c r="L63" s="88">
        <f>$G$36/G63*(D63)</f>
        <v>54.826315789473689</v>
      </c>
      <c r="M63" s="89">
        <f>$H$9/H63*E63</f>
        <v>17.663551401869157</v>
      </c>
      <c r="N63" s="39">
        <f t="shared" si="16"/>
        <v>1.25</v>
      </c>
      <c r="O63" s="62">
        <f t="shared" si="17"/>
        <v>73.739867191342853</v>
      </c>
      <c r="P63" s="94">
        <f t="shared" si="14"/>
        <v>29.164999999999999</v>
      </c>
      <c r="Q63" s="41">
        <f t="shared" si="15"/>
        <v>0</v>
      </c>
    </row>
    <row r="64" spans="1:17" hidden="1">
      <c r="A64" s="35">
        <v>6</v>
      </c>
      <c r="B64" s="2" t="s">
        <v>94</v>
      </c>
      <c r="C64" s="7">
        <v>21.5</v>
      </c>
      <c r="D64" s="126">
        <v>55</v>
      </c>
      <c r="E64" s="126">
        <v>45</v>
      </c>
      <c r="F64" s="126">
        <v>5</v>
      </c>
      <c r="G64" s="51">
        <v>21.5</v>
      </c>
      <c r="H64" s="43">
        <v>0.53500000000000003</v>
      </c>
      <c r="I64" s="43">
        <v>5.0000000000000001E-3</v>
      </c>
      <c r="J64" s="51">
        <f t="shared" si="12"/>
        <v>33.002499999999998</v>
      </c>
      <c r="K64" s="51">
        <f t="shared" si="13"/>
        <v>32.837487499999995</v>
      </c>
      <c r="L64" s="88">
        <f>$G$10/G64*(D64)</f>
        <v>55</v>
      </c>
      <c r="M64" s="89">
        <f>$H$10/H64*E64</f>
        <v>17.663551401869157</v>
      </c>
      <c r="N64" s="39">
        <f t="shared" si="16"/>
        <v>1.25</v>
      </c>
      <c r="O64" s="62">
        <f t="shared" si="17"/>
        <v>73.913551401869157</v>
      </c>
      <c r="P64" s="94">
        <f t="shared" si="14"/>
        <v>33.002499999999998</v>
      </c>
      <c r="Q64" s="41">
        <f t="shared" si="15"/>
        <v>0</v>
      </c>
    </row>
    <row r="65" spans="1:17" hidden="1">
      <c r="A65" s="35">
        <v>7</v>
      </c>
      <c r="B65" s="2" t="s">
        <v>95</v>
      </c>
      <c r="C65" s="7">
        <v>36.005800000000001</v>
      </c>
      <c r="D65" s="126">
        <v>55</v>
      </c>
      <c r="E65" s="126">
        <v>45</v>
      </c>
      <c r="F65" s="126">
        <v>5</v>
      </c>
      <c r="G65" s="51">
        <v>36.5</v>
      </c>
      <c r="H65" s="43">
        <v>0.53500000000000003</v>
      </c>
      <c r="I65" s="43">
        <v>5.0000000000000001E-3</v>
      </c>
      <c r="J65" s="51">
        <f t="shared" si="12"/>
        <v>56.027500000000003</v>
      </c>
      <c r="K65" s="51">
        <f t="shared" si="13"/>
        <v>55.747362500000001</v>
      </c>
      <c r="L65" s="88">
        <f>$G$11/G65*(D65)</f>
        <v>54.261643835616439</v>
      </c>
      <c r="M65" s="89">
        <f>$H$11/H65*E65</f>
        <v>17.663551401869157</v>
      </c>
      <c r="N65" s="39">
        <f t="shared" si="16"/>
        <v>1.25</v>
      </c>
      <c r="O65" s="62">
        <f t="shared" si="17"/>
        <v>73.175195237485596</v>
      </c>
      <c r="P65" s="94">
        <f t="shared" si="14"/>
        <v>56.027500000000003</v>
      </c>
      <c r="Q65" s="41">
        <f t="shared" si="15"/>
        <v>0</v>
      </c>
    </row>
    <row r="66" spans="1:17" hidden="1">
      <c r="A66" s="35">
        <v>8</v>
      </c>
      <c r="B66" s="2" t="s">
        <v>96</v>
      </c>
      <c r="C66" s="7">
        <v>32.747100000000003</v>
      </c>
      <c r="D66" s="126">
        <v>55</v>
      </c>
      <c r="E66" s="126">
        <v>45</v>
      </c>
      <c r="F66" s="126">
        <v>5</v>
      </c>
      <c r="G66" s="51">
        <v>33</v>
      </c>
      <c r="H66" s="43">
        <v>0.53500000000000003</v>
      </c>
      <c r="I66" s="43">
        <v>5.0000000000000001E-3</v>
      </c>
      <c r="J66" s="51">
        <f t="shared" si="12"/>
        <v>50.655000000000001</v>
      </c>
      <c r="K66" s="51">
        <f t="shared" si="13"/>
        <v>50.401724999999999</v>
      </c>
      <c r="L66" s="88">
        <f>$G$12/G66*(D66)</f>
        <v>54.583333333333336</v>
      </c>
      <c r="M66" s="89">
        <f>$H$12/H66*E66</f>
        <v>17.663551401869157</v>
      </c>
      <c r="N66" s="39">
        <f t="shared" si="16"/>
        <v>1.25</v>
      </c>
      <c r="O66" s="62">
        <f t="shared" si="17"/>
        <v>73.496884735202485</v>
      </c>
      <c r="P66" s="94">
        <f t="shared" si="14"/>
        <v>50.655000000000001</v>
      </c>
      <c r="Q66" s="41">
        <f t="shared" si="15"/>
        <v>0</v>
      </c>
    </row>
    <row r="67" spans="1:17" hidden="1">
      <c r="A67" s="35">
        <v>9</v>
      </c>
      <c r="B67" s="2" t="s">
        <v>97</v>
      </c>
      <c r="C67" s="7">
        <v>36.869900000000001</v>
      </c>
      <c r="D67" s="126">
        <v>55</v>
      </c>
      <c r="E67" s="126">
        <v>45</v>
      </c>
      <c r="F67" s="126">
        <v>5</v>
      </c>
      <c r="G67" s="51">
        <v>37</v>
      </c>
      <c r="H67" s="43">
        <v>0.53500000000000003</v>
      </c>
      <c r="I67" s="43">
        <v>5.0000000000000001E-3</v>
      </c>
      <c r="J67" s="51">
        <f t="shared" si="12"/>
        <v>56.795000000000002</v>
      </c>
      <c r="K67" s="51">
        <f t="shared" si="13"/>
        <v>56.511025000000004</v>
      </c>
      <c r="L67" s="88">
        <f>$G$13/G67*(D67)</f>
        <v>54.806756756756755</v>
      </c>
      <c r="M67" s="89">
        <f>$H$13/H67*E67</f>
        <v>17.663551401869157</v>
      </c>
      <c r="N67" s="39">
        <f t="shared" si="16"/>
        <v>1.25</v>
      </c>
      <c r="O67" s="62">
        <f t="shared" si="17"/>
        <v>73.720308158625912</v>
      </c>
      <c r="P67" s="94">
        <f t="shared" si="14"/>
        <v>56.795000000000002</v>
      </c>
      <c r="Q67" s="41">
        <f t="shared" si="15"/>
        <v>0</v>
      </c>
    </row>
    <row r="68" spans="1:17" hidden="1">
      <c r="A68" s="35">
        <v>10</v>
      </c>
      <c r="B68" s="2" t="s">
        <v>98</v>
      </c>
      <c r="C68" s="7">
        <v>40.538899999999998</v>
      </c>
      <c r="D68" s="126">
        <v>55</v>
      </c>
      <c r="E68" s="126">
        <v>45</v>
      </c>
      <c r="F68" s="126">
        <v>5</v>
      </c>
      <c r="G68" s="51">
        <v>41</v>
      </c>
      <c r="H68" s="43">
        <v>0.53500000000000003</v>
      </c>
      <c r="I68" s="43">
        <v>5.0000000000000001E-3</v>
      </c>
      <c r="J68" s="51">
        <f t="shared" si="12"/>
        <v>62.935000000000002</v>
      </c>
      <c r="K68" s="51">
        <f t="shared" si="13"/>
        <v>62.620325000000001</v>
      </c>
      <c r="L68" s="88">
        <f>$G$14/G68*(D68)</f>
        <v>54.382926829268293</v>
      </c>
      <c r="M68" s="89">
        <f>$H$14/H68*E68</f>
        <v>17.663551401869157</v>
      </c>
      <c r="N68" s="39">
        <f t="shared" si="16"/>
        <v>1.25</v>
      </c>
      <c r="O68" s="62">
        <f t="shared" si="17"/>
        <v>73.296478231137456</v>
      </c>
      <c r="P68" s="94">
        <f t="shared" si="14"/>
        <v>62.935000000000002</v>
      </c>
      <c r="Q68" s="41">
        <f t="shared" si="15"/>
        <v>0</v>
      </c>
    </row>
    <row r="69" spans="1:17" hidden="1">
      <c r="A69" s="35">
        <v>11</v>
      </c>
      <c r="B69" s="2" t="s">
        <v>99</v>
      </c>
      <c r="C69" s="7">
        <v>45.642800000000001</v>
      </c>
      <c r="D69" s="126">
        <v>55</v>
      </c>
      <c r="E69" s="126">
        <v>45</v>
      </c>
      <c r="F69" s="126">
        <v>5</v>
      </c>
      <c r="G69" s="51">
        <v>46</v>
      </c>
      <c r="H69" s="43">
        <v>0.53500000000000003</v>
      </c>
      <c r="I69" s="43">
        <v>5.0000000000000001E-3</v>
      </c>
      <c r="J69" s="51">
        <f t="shared" si="12"/>
        <v>70.61</v>
      </c>
      <c r="K69" s="51">
        <f t="shared" si="13"/>
        <v>70.256950000000003</v>
      </c>
      <c r="L69" s="88">
        <f>$G$42/G69*(D69)</f>
        <v>54.572913043478266</v>
      </c>
      <c r="M69" s="89">
        <f>$H$15/H69*E69</f>
        <v>17.663551401869157</v>
      </c>
      <c r="N69" s="39">
        <f t="shared" si="16"/>
        <v>1.25</v>
      </c>
      <c r="O69" s="62">
        <f t="shared" si="17"/>
        <v>73.486464445347423</v>
      </c>
      <c r="P69" s="94">
        <f t="shared" si="14"/>
        <v>70.61</v>
      </c>
      <c r="Q69" s="41">
        <f t="shared" si="15"/>
        <v>0</v>
      </c>
    </row>
    <row r="70" spans="1:17" hidden="1">
      <c r="A70" s="35">
        <v>12</v>
      </c>
      <c r="B70" s="3" t="s">
        <v>100</v>
      </c>
      <c r="C70" s="9">
        <v>33.533000000000001</v>
      </c>
      <c r="D70" s="126">
        <v>55</v>
      </c>
      <c r="E70" s="126">
        <v>45</v>
      </c>
      <c r="F70" s="126">
        <v>5</v>
      </c>
      <c r="G70" s="51">
        <v>34</v>
      </c>
      <c r="H70" s="43">
        <v>0.53500000000000003</v>
      </c>
      <c r="I70" s="43">
        <v>5.0000000000000001E-3</v>
      </c>
      <c r="J70" s="51">
        <f t="shared" si="12"/>
        <v>52.19</v>
      </c>
      <c r="K70" s="51">
        <f t="shared" si="13"/>
        <v>51.929049999999997</v>
      </c>
      <c r="L70" s="88">
        <f>$G$17/G70*(D70)</f>
        <v>48.173529411764711</v>
      </c>
      <c r="M70" s="89">
        <f>$H$16/H70*E70</f>
        <v>17.663551401869157</v>
      </c>
      <c r="N70" s="39">
        <f t="shared" si="16"/>
        <v>1.25</v>
      </c>
      <c r="O70" s="62">
        <f t="shared" si="17"/>
        <v>67.087080813633861</v>
      </c>
      <c r="P70" s="94">
        <f t="shared" si="14"/>
        <v>52.19</v>
      </c>
      <c r="Q70" s="41">
        <f t="shared" si="15"/>
        <v>0</v>
      </c>
    </row>
    <row r="71" spans="1:17" hidden="1">
      <c r="A71" s="35">
        <v>13</v>
      </c>
      <c r="B71" s="2" t="s">
        <v>101</v>
      </c>
      <c r="C71" s="7">
        <v>29.783300000000001</v>
      </c>
      <c r="D71" s="126">
        <v>55</v>
      </c>
      <c r="E71" s="126">
        <v>45</v>
      </c>
      <c r="F71" s="126">
        <v>5</v>
      </c>
      <c r="G71" s="51">
        <v>30</v>
      </c>
      <c r="H71" s="43">
        <v>0.53500000000000003</v>
      </c>
      <c r="I71" s="43">
        <v>5.0000000000000001E-3</v>
      </c>
      <c r="J71" s="51">
        <f t="shared" si="12"/>
        <v>46.05</v>
      </c>
      <c r="K71" s="51">
        <f t="shared" si="13"/>
        <v>45.819749999999999</v>
      </c>
      <c r="L71" s="88">
        <f>$G$17/G71*(D71)</f>
        <v>54.596666666666671</v>
      </c>
      <c r="M71" s="89">
        <f>$H$17/H71*E71</f>
        <v>17.663551401869157</v>
      </c>
      <c r="N71" s="39">
        <f t="shared" si="16"/>
        <v>1.25</v>
      </c>
      <c r="O71" s="62">
        <f t="shared" si="17"/>
        <v>73.510218068535835</v>
      </c>
      <c r="P71" s="94">
        <f t="shared" si="14"/>
        <v>46.05</v>
      </c>
      <c r="Q71" s="41">
        <f t="shared" si="15"/>
        <v>0</v>
      </c>
    </row>
    <row r="72" spans="1:17" hidden="1">
      <c r="A72" s="35">
        <v>14</v>
      </c>
      <c r="B72" s="2" t="s">
        <v>102</v>
      </c>
      <c r="C72" s="7">
        <v>20.867599999999999</v>
      </c>
      <c r="D72" s="126">
        <v>55</v>
      </c>
      <c r="E72" s="126">
        <v>45</v>
      </c>
      <c r="F72" s="126">
        <v>5</v>
      </c>
      <c r="G72" s="51">
        <v>21</v>
      </c>
      <c r="H72" s="43">
        <v>0.53500000000000003</v>
      </c>
      <c r="I72" s="43">
        <v>5.0000000000000001E-3</v>
      </c>
      <c r="J72" s="51">
        <f t="shared" si="12"/>
        <v>32.234999999999999</v>
      </c>
      <c r="K72" s="51">
        <f t="shared" si="13"/>
        <v>32.073824999999999</v>
      </c>
      <c r="L72" s="88">
        <f>$G$18/G72*(D72)</f>
        <v>54.659523809523812</v>
      </c>
      <c r="M72" s="89">
        <f>$H$18/H72*E72</f>
        <v>17.663551401869157</v>
      </c>
      <c r="N72" s="39">
        <f t="shared" si="16"/>
        <v>1.25</v>
      </c>
      <c r="O72" s="62">
        <f t="shared" si="17"/>
        <v>73.573075211392961</v>
      </c>
      <c r="P72" s="94">
        <f t="shared" si="14"/>
        <v>32.234999999999999</v>
      </c>
      <c r="Q72" s="41">
        <f t="shared" si="15"/>
        <v>0</v>
      </c>
    </row>
    <row r="73" spans="1:17" hidden="1">
      <c r="A73" s="35">
        <v>15</v>
      </c>
      <c r="B73" s="2" t="s">
        <v>103</v>
      </c>
      <c r="C73" s="7">
        <v>22.944099999999999</v>
      </c>
      <c r="D73" s="126">
        <v>55</v>
      </c>
      <c r="E73" s="126">
        <v>45</v>
      </c>
      <c r="F73" s="126">
        <v>5</v>
      </c>
      <c r="G73" s="51">
        <v>23</v>
      </c>
      <c r="H73" s="43">
        <v>0.53500000000000003</v>
      </c>
      <c r="I73" s="43">
        <v>5.0000000000000001E-3</v>
      </c>
      <c r="J73" s="51">
        <f t="shared" si="12"/>
        <v>35.305</v>
      </c>
      <c r="K73" s="51">
        <f t="shared" si="13"/>
        <v>35.128475000000002</v>
      </c>
      <c r="L73" s="88">
        <f>$G$19/G73*(D73)</f>
        <v>54.856521739130443</v>
      </c>
      <c r="M73" s="89">
        <f>$H$19/H73*E73</f>
        <v>17.663551401869157</v>
      </c>
      <c r="N73" s="39">
        <f t="shared" si="16"/>
        <v>1.25</v>
      </c>
      <c r="O73" s="62">
        <f t="shared" si="17"/>
        <v>73.7700731409996</v>
      </c>
      <c r="P73" s="94">
        <f t="shared" si="14"/>
        <v>35.305</v>
      </c>
      <c r="Q73" s="41">
        <f t="shared" si="15"/>
        <v>0</v>
      </c>
    </row>
    <row r="74" spans="1:17" hidden="1">
      <c r="A74" s="35">
        <v>16</v>
      </c>
      <c r="B74" s="2" t="s">
        <v>104</v>
      </c>
      <c r="C74" s="7">
        <v>25.227399999999999</v>
      </c>
      <c r="D74" s="126">
        <v>55</v>
      </c>
      <c r="E74" s="126">
        <v>45</v>
      </c>
      <c r="F74" s="126">
        <v>5</v>
      </c>
      <c r="G74" s="51">
        <v>25.5</v>
      </c>
      <c r="H74" s="43">
        <v>0.53500000000000003</v>
      </c>
      <c r="I74" s="43">
        <v>5.0000000000000001E-3</v>
      </c>
      <c r="J74" s="51">
        <f t="shared" si="12"/>
        <v>39.142499999999998</v>
      </c>
      <c r="K74" s="51">
        <f t="shared" si="13"/>
        <v>38.946787499999999</v>
      </c>
      <c r="L74" s="88">
        <f>$G$20/G74*(D74)</f>
        <v>54.417647058823526</v>
      </c>
      <c r="M74" s="89">
        <f>$H$20/H74*E74</f>
        <v>17.663551401869157</v>
      </c>
      <c r="N74" s="39">
        <f t="shared" si="16"/>
        <v>1.25</v>
      </c>
      <c r="O74" s="62">
        <f t="shared" si="17"/>
        <v>73.33119846069269</v>
      </c>
      <c r="P74" s="94">
        <f t="shared" si="14"/>
        <v>39.142499999999998</v>
      </c>
      <c r="Q74" s="41">
        <f t="shared" si="15"/>
        <v>0</v>
      </c>
    </row>
    <row r="75" spans="1:17" hidden="1">
      <c r="A75" s="35">
        <v>17</v>
      </c>
      <c r="B75" s="2" t="s">
        <v>105</v>
      </c>
      <c r="C75" s="7">
        <v>25.227399999999999</v>
      </c>
      <c r="D75" s="126">
        <v>55</v>
      </c>
      <c r="E75" s="126">
        <v>45</v>
      </c>
      <c r="F75" s="126">
        <v>5</v>
      </c>
      <c r="G75" s="51">
        <v>25.5</v>
      </c>
      <c r="H75" s="43">
        <v>0.53500000000000003</v>
      </c>
      <c r="I75" s="43">
        <v>5.0000000000000001E-3</v>
      </c>
      <c r="J75" s="51">
        <f t="shared" si="12"/>
        <v>39.142499999999998</v>
      </c>
      <c r="K75" s="51">
        <f t="shared" si="13"/>
        <v>38.946787499999999</v>
      </c>
      <c r="L75" s="88">
        <f>$G$21/G75*(D75)</f>
        <v>54.417647058823526</v>
      </c>
      <c r="M75" s="89">
        <f>$H$21/H75*E75</f>
        <v>17.663551401869157</v>
      </c>
      <c r="N75" s="39">
        <f t="shared" si="16"/>
        <v>1.25</v>
      </c>
      <c r="O75" s="62">
        <f t="shared" si="17"/>
        <v>73.33119846069269</v>
      </c>
      <c r="P75" s="94">
        <f t="shared" si="14"/>
        <v>39.142499999999998</v>
      </c>
      <c r="Q75" s="41">
        <f t="shared" si="15"/>
        <v>0</v>
      </c>
    </row>
    <row r="76" spans="1:17" hidden="1">
      <c r="A76" s="35">
        <v>18</v>
      </c>
      <c r="B76" s="2" t="s">
        <v>106</v>
      </c>
      <c r="C76" s="7">
        <v>27.7379</v>
      </c>
      <c r="D76" s="126">
        <v>55</v>
      </c>
      <c r="E76" s="126">
        <v>45</v>
      </c>
      <c r="F76" s="126">
        <v>5</v>
      </c>
      <c r="G76" s="51">
        <v>28</v>
      </c>
      <c r="H76" s="43">
        <v>0.53500000000000003</v>
      </c>
      <c r="I76" s="43">
        <v>5.0000000000000001E-3</v>
      </c>
      <c r="J76" s="51">
        <f t="shared" si="12"/>
        <v>42.980000000000004</v>
      </c>
      <c r="K76" s="51">
        <f t="shared" si="13"/>
        <v>42.765100000000004</v>
      </c>
      <c r="L76" s="88">
        <f>$G$22/G76*(D76)</f>
        <v>54.489285714285714</v>
      </c>
      <c r="M76" s="89">
        <f>$H$22/H76*E76</f>
        <v>17.663551401869157</v>
      </c>
      <c r="N76" s="39">
        <f t="shared" si="16"/>
        <v>1.25</v>
      </c>
      <c r="O76" s="62">
        <f t="shared" si="17"/>
        <v>73.402837116154871</v>
      </c>
      <c r="P76" s="94">
        <f t="shared" si="14"/>
        <v>42.980000000000004</v>
      </c>
      <c r="Q76" s="41">
        <f t="shared" si="15"/>
        <v>0</v>
      </c>
    </row>
    <row r="77" spans="1:17" hidden="1">
      <c r="A77" s="35">
        <v>19</v>
      </c>
      <c r="B77" s="2" t="s">
        <v>107</v>
      </c>
      <c r="C77" s="7">
        <v>31.227799999999998</v>
      </c>
      <c r="D77" s="126">
        <v>55</v>
      </c>
      <c r="E77" s="126">
        <v>45</v>
      </c>
      <c r="F77" s="126">
        <v>5</v>
      </c>
      <c r="G77" s="51">
        <v>31.5</v>
      </c>
      <c r="H77" s="43">
        <v>0.53500000000000003</v>
      </c>
      <c r="I77" s="43">
        <v>5.0000000000000001E-3</v>
      </c>
      <c r="J77" s="51">
        <f t="shared" si="12"/>
        <v>48.352500000000006</v>
      </c>
      <c r="K77" s="51">
        <f t="shared" si="13"/>
        <v>48.110737500000006</v>
      </c>
      <c r="L77" s="88">
        <f>$G$23/G77*(D77)</f>
        <v>54.528571428571432</v>
      </c>
      <c r="M77" s="89">
        <f>$H$23/H77*E77</f>
        <v>17.663551401869157</v>
      </c>
      <c r="N77" s="39">
        <f t="shared" si="16"/>
        <v>1.25</v>
      </c>
      <c r="O77" s="62">
        <f t="shared" si="17"/>
        <v>73.442122830440582</v>
      </c>
      <c r="P77" s="94">
        <f t="shared" si="14"/>
        <v>48.352500000000006</v>
      </c>
      <c r="Q77" s="41">
        <f t="shared" si="15"/>
        <v>0</v>
      </c>
    </row>
    <row r="78" spans="1:17" hidden="1">
      <c r="A78" s="35">
        <v>20</v>
      </c>
      <c r="B78" s="2" t="s">
        <v>108</v>
      </c>
      <c r="C78" s="7">
        <v>22.131399999999999</v>
      </c>
      <c r="D78" s="126">
        <v>55</v>
      </c>
      <c r="E78" s="126">
        <v>45</v>
      </c>
      <c r="F78" s="126">
        <v>5</v>
      </c>
      <c r="G78" s="51">
        <v>22.5</v>
      </c>
      <c r="H78" s="43">
        <v>0.53500000000000003</v>
      </c>
      <c r="I78" s="43">
        <v>5.0000000000000001E-3</v>
      </c>
      <c r="J78" s="51">
        <f t="shared" si="12"/>
        <v>34.537500000000001</v>
      </c>
      <c r="K78" s="51">
        <f t="shared" si="13"/>
        <v>34.364812499999999</v>
      </c>
      <c r="L78" s="88">
        <f>$G$24/G78*(D78)</f>
        <v>54.095555555555556</v>
      </c>
      <c r="M78" s="89">
        <f>$H$24/H78*E78</f>
        <v>17.663551401869157</v>
      </c>
      <c r="N78" s="39">
        <f t="shared" si="16"/>
        <v>1.25</v>
      </c>
      <c r="O78" s="62">
        <f t="shared" si="17"/>
        <v>73.009106957424706</v>
      </c>
      <c r="P78" s="94">
        <f t="shared" si="14"/>
        <v>34.537500000000001</v>
      </c>
      <c r="Q78" s="41">
        <f t="shared" si="15"/>
        <v>0</v>
      </c>
    </row>
    <row r="79" spans="1:17" hidden="1">
      <c r="A79" s="35">
        <v>21</v>
      </c>
      <c r="B79" s="2" t="s">
        <v>109</v>
      </c>
      <c r="C79" s="7">
        <v>24.058700000000002</v>
      </c>
      <c r="D79" s="126">
        <v>55</v>
      </c>
      <c r="E79" s="126">
        <v>45</v>
      </c>
      <c r="F79" s="126">
        <v>5</v>
      </c>
      <c r="G79" s="51">
        <v>24.5</v>
      </c>
      <c r="H79" s="43">
        <v>0.53500000000000003</v>
      </c>
      <c r="I79" s="43">
        <v>5.0000000000000001E-3</v>
      </c>
      <c r="J79" s="51">
        <f t="shared" si="12"/>
        <v>37.607500000000002</v>
      </c>
      <c r="K79" s="51">
        <f t="shared" si="13"/>
        <v>37.419462500000002</v>
      </c>
      <c r="L79" s="88">
        <f>$G$25/G79*(D79)</f>
        <v>54.012244897959178</v>
      </c>
      <c r="M79" s="89">
        <f>$H$25/H79*E79</f>
        <v>17.663551401869157</v>
      </c>
      <c r="N79" s="39">
        <f t="shared" si="16"/>
        <v>1.25</v>
      </c>
      <c r="O79" s="62">
        <f t="shared" si="17"/>
        <v>72.925796299828335</v>
      </c>
      <c r="P79" s="94">
        <f t="shared" si="14"/>
        <v>37.607500000000002</v>
      </c>
      <c r="Q79" s="41">
        <f t="shared" si="15"/>
        <v>0</v>
      </c>
    </row>
    <row r="80" spans="1:17" ht="15.75" hidden="1" thickBot="1">
      <c r="A80" s="44">
        <v>22</v>
      </c>
      <c r="B80" s="10" t="s">
        <v>110</v>
      </c>
      <c r="C80" s="11">
        <v>26.4529</v>
      </c>
      <c r="D80" s="127">
        <v>55</v>
      </c>
      <c r="E80" s="127">
        <v>45</v>
      </c>
      <c r="F80" s="126">
        <v>5</v>
      </c>
      <c r="G80" s="53">
        <v>26.6</v>
      </c>
      <c r="H80" s="46">
        <v>0.53500000000000003</v>
      </c>
      <c r="I80" s="43">
        <v>5.0000000000000001E-3</v>
      </c>
      <c r="J80" s="51">
        <f t="shared" si="12"/>
        <v>40.831000000000003</v>
      </c>
      <c r="K80" s="51">
        <f t="shared" si="13"/>
        <v>40.626845000000003</v>
      </c>
      <c r="L80" s="90">
        <f>$G$26/G80*(D80)</f>
        <v>54.689849624060145</v>
      </c>
      <c r="M80" s="89">
        <f>$H$26/H80*E80</f>
        <v>17.663551401869157</v>
      </c>
      <c r="N80" s="39">
        <f t="shared" si="16"/>
        <v>1.25</v>
      </c>
      <c r="O80" s="63">
        <f t="shared" si="17"/>
        <v>73.603401025929301</v>
      </c>
      <c r="P80" s="95">
        <f t="shared" si="14"/>
        <v>40.831000000000003</v>
      </c>
      <c r="Q80" s="41">
        <f t="shared" si="15"/>
        <v>0</v>
      </c>
    </row>
    <row r="81" spans="1:17" ht="16.5" hidden="1" thickBot="1">
      <c r="A81" s="265" t="s">
        <v>77</v>
      </c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121"/>
      <c r="O81" s="64">
        <f>SUM(O59:O80)</f>
        <v>1609.9219392583723</v>
      </c>
      <c r="P81" s="55"/>
    </row>
    <row r="82" spans="1:17" hidden="1"/>
    <row r="83" spans="1:17" ht="15.75" hidden="1" thickBot="1"/>
    <row r="84" spans="1:17" ht="15.75" hidden="1">
      <c r="A84" s="26" t="s">
        <v>31</v>
      </c>
      <c r="B84" s="54" t="s">
        <v>111</v>
      </c>
      <c r="C84" s="50"/>
      <c r="D84" s="123"/>
      <c r="E84" s="123"/>
      <c r="F84" s="123"/>
      <c r="G84" s="28"/>
      <c r="H84" s="29"/>
      <c r="I84" s="29"/>
      <c r="J84" s="28"/>
      <c r="K84" s="28"/>
      <c r="L84" s="30"/>
      <c r="M84" s="31"/>
      <c r="N84" s="31"/>
      <c r="O84" s="60"/>
      <c r="P84" s="32"/>
    </row>
    <row r="85" spans="1:17" ht="63" hidden="1">
      <c r="A85" s="12" t="s">
        <v>34</v>
      </c>
      <c r="B85" s="1" t="s">
        <v>35</v>
      </c>
      <c r="C85" s="6" t="s">
        <v>36</v>
      </c>
      <c r="D85" s="125" t="s">
        <v>37</v>
      </c>
      <c r="E85" s="125" t="s">
        <v>38</v>
      </c>
      <c r="F85" s="125" t="s">
        <v>39</v>
      </c>
      <c r="G85" s="6" t="s">
        <v>40</v>
      </c>
      <c r="H85" s="5" t="s">
        <v>41</v>
      </c>
      <c r="I85" s="5" t="s">
        <v>42</v>
      </c>
      <c r="J85" s="6" t="s">
        <v>43</v>
      </c>
      <c r="K85" s="6" t="s">
        <v>44</v>
      </c>
      <c r="L85" s="33" t="s">
        <v>45</v>
      </c>
      <c r="M85" s="33" t="s">
        <v>46</v>
      </c>
      <c r="N85" s="33" t="s">
        <v>47</v>
      </c>
      <c r="O85" s="61" t="s">
        <v>48</v>
      </c>
      <c r="P85" s="91" t="s">
        <v>49</v>
      </c>
    </row>
    <row r="86" spans="1:17" hidden="1">
      <c r="A86" s="35">
        <v>1</v>
      </c>
      <c r="B86" s="2" t="s">
        <v>89</v>
      </c>
      <c r="C86" s="7">
        <v>31.979600000000001</v>
      </c>
      <c r="D86" s="126">
        <v>55</v>
      </c>
      <c r="E86" s="126">
        <v>45</v>
      </c>
      <c r="F86" s="126">
        <v>5</v>
      </c>
      <c r="G86" s="51">
        <v>34.57</v>
      </c>
      <c r="H86" s="43">
        <v>0.40899999999999997</v>
      </c>
      <c r="I86" s="43">
        <v>0</v>
      </c>
      <c r="J86" s="51">
        <f t="shared" ref="J86:J107" si="18">G86+(G86*H86)</f>
        <v>48.709130000000002</v>
      </c>
      <c r="K86" s="51">
        <f t="shared" ref="K86:K107" si="19">J86-(J86*I86)</f>
        <v>48.709130000000002</v>
      </c>
      <c r="L86" s="88">
        <f>$G$5/G86*(D86)</f>
        <v>50.879375180792593</v>
      </c>
      <c r="M86" s="89">
        <f>$H$5/H86*E86</f>
        <v>23.105134474327631</v>
      </c>
      <c r="N86" s="39">
        <f>I86/$I$194*(F86)</f>
        <v>0</v>
      </c>
      <c r="O86" s="63">
        <f t="shared" ref="O86:O107" si="20">L86+M86+N86</f>
        <v>73.98450965512022</v>
      </c>
      <c r="P86" s="94">
        <f t="shared" ref="P86:P107" si="21">G86+(G86*H86)</f>
        <v>48.709130000000002</v>
      </c>
      <c r="Q86" s="41">
        <f t="shared" ref="Q86:Q107" si="22">J86-P86</f>
        <v>0</v>
      </c>
    </row>
    <row r="87" spans="1:17" hidden="1">
      <c r="A87" s="35">
        <v>2</v>
      </c>
      <c r="B87" s="2" t="s">
        <v>90</v>
      </c>
      <c r="C87" s="7">
        <v>27.7379</v>
      </c>
      <c r="D87" s="126">
        <v>55</v>
      </c>
      <c r="E87" s="126">
        <v>45</v>
      </c>
      <c r="F87" s="126">
        <v>5</v>
      </c>
      <c r="G87" s="51">
        <v>31.14</v>
      </c>
      <c r="H87" s="43">
        <v>0.44090000000000001</v>
      </c>
      <c r="I87" s="43">
        <v>0</v>
      </c>
      <c r="J87" s="51">
        <f t="shared" si="18"/>
        <v>44.869626000000004</v>
      </c>
      <c r="K87" s="51">
        <f t="shared" si="19"/>
        <v>44.869626000000004</v>
      </c>
      <c r="L87" s="88">
        <f>$G$6/G87*(D87)</f>
        <v>48.994861913937058</v>
      </c>
      <c r="M87" s="89">
        <f>$H$6/H87*E87</f>
        <v>21.433431617146741</v>
      </c>
      <c r="N87" s="39">
        <f t="shared" ref="N87:N107" si="23">I87/$I$194*(F87)</f>
        <v>0</v>
      </c>
      <c r="O87" s="63">
        <f t="shared" si="20"/>
        <v>70.428293531083796</v>
      </c>
      <c r="P87" s="94">
        <f t="shared" si="21"/>
        <v>44.869626000000004</v>
      </c>
      <c r="Q87" s="41">
        <f t="shared" si="22"/>
        <v>0</v>
      </c>
    </row>
    <row r="88" spans="1:17" hidden="1">
      <c r="A88" s="35">
        <v>3</v>
      </c>
      <c r="B88" s="2" t="s">
        <v>91</v>
      </c>
      <c r="C88" s="7">
        <v>38.660899999999998</v>
      </c>
      <c r="D88" s="126">
        <v>55</v>
      </c>
      <c r="E88" s="126">
        <v>45</v>
      </c>
      <c r="F88" s="126">
        <v>5</v>
      </c>
      <c r="G88" s="51">
        <v>43.28</v>
      </c>
      <c r="H88" s="43">
        <v>0.35089999999999999</v>
      </c>
      <c r="I88" s="43">
        <v>0</v>
      </c>
      <c r="J88" s="51">
        <f t="shared" si="18"/>
        <v>58.466951999999999</v>
      </c>
      <c r="K88" s="51">
        <f t="shared" si="19"/>
        <v>58.466951999999999</v>
      </c>
      <c r="L88" s="88">
        <f>$G$34/G88*(D88)</f>
        <v>49.130071626617372</v>
      </c>
      <c r="M88" s="89">
        <f>$H$7/H88*E88</f>
        <v>26.930749501282417</v>
      </c>
      <c r="N88" s="39">
        <f t="shared" si="23"/>
        <v>0</v>
      </c>
      <c r="O88" s="63">
        <f t="shared" si="20"/>
        <v>76.060821127899786</v>
      </c>
      <c r="P88" s="94">
        <f t="shared" si="21"/>
        <v>58.466951999999999</v>
      </c>
      <c r="Q88" s="41">
        <f t="shared" si="22"/>
        <v>0</v>
      </c>
    </row>
    <row r="89" spans="1:17" hidden="1">
      <c r="A89" s="35">
        <v>4</v>
      </c>
      <c r="B89" s="2" t="s">
        <v>92</v>
      </c>
      <c r="C89" s="7">
        <v>35.161900000000003</v>
      </c>
      <c r="D89" s="126">
        <v>55</v>
      </c>
      <c r="E89" s="126">
        <v>45</v>
      </c>
      <c r="F89" s="126">
        <v>5</v>
      </c>
      <c r="G89" s="51">
        <v>39.24</v>
      </c>
      <c r="H89" s="43">
        <v>0.37459999999999999</v>
      </c>
      <c r="I89" s="43">
        <v>0</v>
      </c>
      <c r="J89" s="51">
        <f t="shared" si="18"/>
        <v>53.939304</v>
      </c>
      <c r="K89" s="51">
        <f t="shared" si="19"/>
        <v>53.939304</v>
      </c>
      <c r="L89" s="88">
        <f>$G$35/G89*(D89)</f>
        <v>49.284008664627933</v>
      </c>
      <c r="M89" s="89">
        <f>$H$8/H89*E89</f>
        <v>25.226908702616122</v>
      </c>
      <c r="N89" s="39">
        <f t="shared" si="23"/>
        <v>0</v>
      </c>
      <c r="O89" s="63">
        <f t="shared" si="20"/>
        <v>74.510917367244048</v>
      </c>
      <c r="P89" s="94">
        <f t="shared" si="21"/>
        <v>53.939304</v>
      </c>
      <c r="Q89" s="41">
        <f t="shared" si="22"/>
        <v>0</v>
      </c>
    </row>
    <row r="90" spans="1:17" hidden="1">
      <c r="A90" s="35">
        <v>5</v>
      </c>
      <c r="B90" s="2" t="s">
        <v>93</v>
      </c>
      <c r="C90" s="7">
        <v>18.940000000000001</v>
      </c>
      <c r="D90" s="126">
        <v>55</v>
      </c>
      <c r="E90" s="126">
        <v>45</v>
      </c>
      <c r="F90" s="126">
        <v>5</v>
      </c>
      <c r="G90" s="51">
        <v>22.09</v>
      </c>
      <c r="H90" s="43">
        <v>0.5726</v>
      </c>
      <c r="I90" s="43">
        <v>0</v>
      </c>
      <c r="J90" s="51">
        <f t="shared" si="18"/>
        <v>34.738734000000001</v>
      </c>
      <c r="K90" s="51">
        <f t="shared" si="19"/>
        <v>34.738734000000001</v>
      </c>
      <c r="L90" s="88">
        <f>$G$36/G90*(D90)</f>
        <v>47.157084653689459</v>
      </c>
      <c r="M90" s="89">
        <f>$H$9/H90*E90</f>
        <v>16.503667481662589</v>
      </c>
      <c r="N90" s="39">
        <f t="shared" si="23"/>
        <v>0</v>
      </c>
      <c r="O90" s="63">
        <f t="shared" si="20"/>
        <v>63.660752135352048</v>
      </c>
      <c r="P90" s="94">
        <f t="shared" si="21"/>
        <v>34.738734000000001</v>
      </c>
      <c r="Q90" s="41">
        <f t="shared" si="22"/>
        <v>0</v>
      </c>
    </row>
    <row r="91" spans="1:17" hidden="1">
      <c r="A91" s="35">
        <v>6</v>
      </c>
      <c r="B91" s="2" t="s">
        <v>94</v>
      </c>
      <c r="C91" s="7">
        <v>21.5</v>
      </c>
      <c r="D91" s="126">
        <v>55</v>
      </c>
      <c r="E91" s="126">
        <v>45</v>
      </c>
      <c r="F91" s="126">
        <v>5</v>
      </c>
      <c r="G91" s="51">
        <v>23.95</v>
      </c>
      <c r="H91" s="43">
        <v>0.36820000000000003</v>
      </c>
      <c r="I91" s="43">
        <v>0</v>
      </c>
      <c r="J91" s="51">
        <f t="shared" si="18"/>
        <v>32.768389999999997</v>
      </c>
      <c r="K91" s="51">
        <f t="shared" si="19"/>
        <v>32.768389999999997</v>
      </c>
      <c r="L91" s="88">
        <f>$G$10/G91*(D91)</f>
        <v>49.373695198329855</v>
      </c>
      <c r="M91" s="89">
        <f>$H$10/H91*E91</f>
        <v>25.665399239543724</v>
      </c>
      <c r="N91" s="39">
        <f t="shared" si="23"/>
        <v>0</v>
      </c>
      <c r="O91" s="63">
        <f t="shared" si="20"/>
        <v>75.039094437873587</v>
      </c>
      <c r="P91" s="94">
        <f t="shared" si="21"/>
        <v>32.768389999999997</v>
      </c>
      <c r="Q91" s="41">
        <f t="shared" si="22"/>
        <v>0</v>
      </c>
    </row>
    <row r="92" spans="1:17" hidden="1">
      <c r="A92" s="35">
        <v>7</v>
      </c>
      <c r="B92" s="2" t="s">
        <v>95</v>
      </c>
      <c r="C92" s="7">
        <v>36.005800000000001</v>
      </c>
      <c r="D92" s="126">
        <v>55</v>
      </c>
      <c r="E92" s="126">
        <v>45</v>
      </c>
      <c r="F92" s="126">
        <v>5</v>
      </c>
      <c r="G92" s="51">
        <v>39.97</v>
      </c>
      <c r="H92" s="43">
        <v>0.37</v>
      </c>
      <c r="I92" s="43">
        <v>0</v>
      </c>
      <c r="J92" s="51">
        <f t="shared" si="18"/>
        <v>54.758899999999997</v>
      </c>
      <c r="K92" s="51">
        <f t="shared" si="19"/>
        <v>54.758899999999997</v>
      </c>
      <c r="L92" s="88">
        <f>$G$11/G92*(D92)</f>
        <v>49.550913184888664</v>
      </c>
      <c r="M92" s="89">
        <f>$H$11/H92*E92</f>
        <v>25.54054054054054</v>
      </c>
      <c r="N92" s="39">
        <f t="shared" si="23"/>
        <v>0</v>
      </c>
      <c r="O92" s="63">
        <f t="shared" si="20"/>
        <v>75.091453725429204</v>
      </c>
      <c r="P92" s="94">
        <f t="shared" si="21"/>
        <v>54.758899999999997</v>
      </c>
      <c r="Q92" s="41">
        <f t="shared" si="22"/>
        <v>0</v>
      </c>
    </row>
    <row r="93" spans="1:17" hidden="1">
      <c r="A93" s="35">
        <v>8</v>
      </c>
      <c r="B93" s="2" t="s">
        <v>96</v>
      </c>
      <c r="C93" s="7">
        <v>32.747100000000003</v>
      </c>
      <c r="D93" s="126">
        <v>55</v>
      </c>
      <c r="E93" s="126">
        <v>45</v>
      </c>
      <c r="F93" s="126">
        <v>5</v>
      </c>
      <c r="G93" s="51">
        <v>36.24</v>
      </c>
      <c r="H93" s="43">
        <v>0.39560000000000001</v>
      </c>
      <c r="I93" s="43">
        <v>0</v>
      </c>
      <c r="J93" s="51">
        <f t="shared" si="18"/>
        <v>50.576544000000005</v>
      </c>
      <c r="K93" s="51">
        <f t="shared" si="19"/>
        <v>50.576544000000005</v>
      </c>
      <c r="L93" s="88">
        <f>$G$12/G93*(D93)</f>
        <v>49.70336644591611</v>
      </c>
      <c r="M93" s="89">
        <f>$H$12/H93*E93</f>
        <v>23.887765419615771</v>
      </c>
      <c r="N93" s="39">
        <f t="shared" si="23"/>
        <v>0</v>
      </c>
      <c r="O93" s="63">
        <f t="shared" si="20"/>
        <v>73.591131865531878</v>
      </c>
      <c r="P93" s="94">
        <f t="shared" si="21"/>
        <v>50.576544000000005</v>
      </c>
      <c r="Q93" s="41">
        <f t="shared" si="22"/>
        <v>0</v>
      </c>
    </row>
    <row r="94" spans="1:17" hidden="1">
      <c r="A94" s="35">
        <v>9</v>
      </c>
      <c r="B94" s="2" t="s">
        <v>97</v>
      </c>
      <c r="C94" s="7">
        <v>36.869900000000001</v>
      </c>
      <c r="D94" s="126">
        <v>55</v>
      </c>
      <c r="E94" s="126">
        <v>45</v>
      </c>
      <c r="F94" s="126">
        <v>5</v>
      </c>
      <c r="G94" s="51">
        <v>40.28</v>
      </c>
      <c r="H94" s="43">
        <v>0.55110000000000003</v>
      </c>
      <c r="I94" s="43">
        <v>0</v>
      </c>
      <c r="J94" s="51">
        <f t="shared" si="18"/>
        <v>62.478307999999998</v>
      </c>
      <c r="K94" s="51">
        <f t="shared" si="19"/>
        <v>62.478307999999998</v>
      </c>
      <c r="L94" s="88">
        <f>$G$13/G94*(D94)</f>
        <v>50.343843098311815</v>
      </c>
      <c r="M94" s="89">
        <f>$H$13/H94*E94</f>
        <v>17.147523135547086</v>
      </c>
      <c r="N94" s="39">
        <f t="shared" si="23"/>
        <v>0</v>
      </c>
      <c r="O94" s="63">
        <f t="shared" si="20"/>
        <v>67.491366233858898</v>
      </c>
      <c r="P94" s="94">
        <f t="shared" si="21"/>
        <v>62.478307999999998</v>
      </c>
      <c r="Q94" s="41">
        <f t="shared" si="22"/>
        <v>0</v>
      </c>
    </row>
    <row r="95" spans="1:17" hidden="1">
      <c r="A95" s="35">
        <v>10</v>
      </c>
      <c r="B95" s="2" t="s">
        <v>98</v>
      </c>
      <c r="C95" s="7">
        <v>40.538899999999998</v>
      </c>
      <c r="D95" s="126">
        <v>55</v>
      </c>
      <c r="E95" s="126">
        <v>45</v>
      </c>
      <c r="F95" s="126">
        <v>5</v>
      </c>
      <c r="G95" s="51">
        <v>43.67</v>
      </c>
      <c r="H95" s="43">
        <v>0.34889999999999999</v>
      </c>
      <c r="I95" s="43">
        <v>0</v>
      </c>
      <c r="J95" s="51">
        <f t="shared" si="18"/>
        <v>58.906463000000002</v>
      </c>
      <c r="K95" s="51">
        <f t="shared" si="19"/>
        <v>58.906463000000002</v>
      </c>
      <c r="L95" s="88">
        <f>$G$14/G95*(D95)</f>
        <v>51.057934508816118</v>
      </c>
      <c r="M95" s="89">
        <f>$H$14/H95*E95</f>
        <v>27.085124677558039</v>
      </c>
      <c r="N95" s="39">
        <f t="shared" si="23"/>
        <v>0</v>
      </c>
      <c r="O95" s="63">
        <f t="shared" si="20"/>
        <v>78.14305918637416</v>
      </c>
      <c r="P95" s="94">
        <f t="shared" si="21"/>
        <v>58.906463000000002</v>
      </c>
      <c r="Q95" s="41">
        <f t="shared" si="22"/>
        <v>0</v>
      </c>
    </row>
    <row r="96" spans="1:17" hidden="1">
      <c r="A96" s="35">
        <v>11</v>
      </c>
      <c r="B96" s="2" t="s">
        <v>99</v>
      </c>
      <c r="C96" s="7">
        <v>45.642800000000001</v>
      </c>
      <c r="D96" s="126">
        <v>55</v>
      </c>
      <c r="E96" s="126">
        <v>45</v>
      </c>
      <c r="F96" s="126">
        <v>5</v>
      </c>
      <c r="G96" s="51">
        <v>50.18</v>
      </c>
      <c r="H96" s="43">
        <v>0.31919999999999998</v>
      </c>
      <c r="I96" s="43">
        <v>0</v>
      </c>
      <c r="J96" s="51">
        <f t="shared" si="18"/>
        <v>66.197456000000003</v>
      </c>
      <c r="K96" s="51">
        <f t="shared" si="19"/>
        <v>66.197456000000003</v>
      </c>
      <c r="L96" s="88">
        <f>$G$42/G96*(D96)</f>
        <v>50.026982861697888</v>
      </c>
      <c r="M96" s="89">
        <f>$H$15/H96*E96</f>
        <v>29.60526315789474</v>
      </c>
      <c r="N96" s="39">
        <f t="shared" si="23"/>
        <v>0</v>
      </c>
      <c r="O96" s="63">
        <f t="shared" si="20"/>
        <v>79.632246019592628</v>
      </c>
      <c r="P96" s="94">
        <f t="shared" si="21"/>
        <v>66.197456000000003</v>
      </c>
      <c r="Q96" s="41">
        <f t="shared" si="22"/>
        <v>0</v>
      </c>
    </row>
    <row r="97" spans="1:17" hidden="1">
      <c r="A97" s="35">
        <v>12</v>
      </c>
      <c r="B97" s="3" t="s">
        <v>100</v>
      </c>
      <c r="C97" s="9">
        <v>33.533000000000001</v>
      </c>
      <c r="D97" s="126">
        <v>55</v>
      </c>
      <c r="E97" s="126">
        <v>45</v>
      </c>
      <c r="F97" s="126">
        <v>5</v>
      </c>
      <c r="G97" s="51">
        <v>37.24</v>
      </c>
      <c r="H97" s="43">
        <v>0.38819999999999999</v>
      </c>
      <c r="I97" s="43">
        <v>0</v>
      </c>
      <c r="J97" s="51">
        <f t="shared" si="18"/>
        <v>51.696567999999999</v>
      </c>
      <c r="K97" s="51">
        <f t="shared" si="19"/>
        <v>51.696567999999999</v>
      </c>
      <c r="L97" s="88">
        <f>$G$17/G97*(D97)</f>
        <v>43.982277121374864</v>
      </c>
      <c r="M97" s="89">
        <f>$H$16/H97*E97</f>
        <v>24.343122102009271</v>
      </c>
      <c r="N97" s="39">
        <f t="shared" si="23"/>
        <v>0</v>
      </c>
      <c r="O97" s="63">
        <f t="shared" si="20"/>
        <v>68.325399223384139</v>
      </c>
      <c r="P97" s="94">
        <f t="shared" si="21"/>
        <v>51.696567999999999</v>
      </c>
      <c r="Q97" s="41">
        <f t="shared" si="22"/>
        <v>0</v>
      </c>
    </row>
    <row r="98" spans="1:17" hidden="1">
      <c r="A98" s="35">
        <v>13</v>
      </c>
      <c r="B98" s="2" t="s">
        <v>101</v>
      </c>
      <c r="C98" s="7">
        <v>29.783300000000001</v>
      </c>
      <c r="D98" s="126">
        <v>55</v>
      </c>
      <c r="E98" s="126">
        <v>45</v>
      </c>
      <c r="F98" s="126">
        <v>5</v>
      </c>
      <c r="G98" s="51">
        <v>32.840000000000003</v>
      </c>
      <c r="H98" s="43">
        <v>0.4244</v>
      </c>
      <c r="I98" s="43">
        <v>0</v>
      </c>
      <c r="J98" s="51">
        <f t="shared" si="18"/>
        <v>46.777296000000007</v>
      </c>
      <c r="K98" s="51">
        <f t="shared" si="19"/>
        <v>46.777296000000007</v>
      </c>
      <c r="L98" s="88">
        <f>$G$17/G98*(D98)</f>
        <v>49.875152253349569</v>
      </c>
      <c r="M98" s="89">
        <f>$H$17/H98*E98</f>
        <v>22.266729500471254</v>
      </c>
      <c r="N98" s="39">
        <f t="shared" si="23"/>
        <v>0</v>
      </c>
      <c r="O98" s="63">
        <f t="shared" si="20"/>
        <v>72.141881753820826</v>
      </c>
      <c r="P98" s="94">
        <f t="shared" si="21"/>
        <v>46.777296000000007</v>
      </c>
      <c r="Q98" s="41">
        <f t="shared" si="22"/>
        <v>0</v>
      </c>
    </row>
    <row r="99" spans="1:17" hidden="1">
      <c r="A99" s="35">
        <v>14</v>
      </c>
      <c r="B99" s="2" t="s">
        <v>102</v>
      </c>
      <c r="C99" s="7">
        <v>20.867599999999999</v>
      </c>
      <c r="D99" s="126">
        <v>55</v>
      </c>
      <c r="E99" s="126">
        <v>45</v>
      </c>
      <c r="F99" s="126">
        <v>5</v>
      </c>
      <c r="G99" s="51">
        <v>23.29</v>
      </c>
      <c r="H99" s="43">
        <v>0.54910000000000003</v>
      </c>
      <c r="I99" s="43">
        <v>0</v>
      </c>
      <c r="J99" s="51">
        <f t="shared" si="18"/>
        <v>36.078538999999999</v>
      </c>
      <c r="K99" s="51">
        <f t="shared" si="19"/>
        <v>36.078538999999999</v>
      </c>
      <c r="L99" s="88">
        <f>$G$18/G99*(D99)</f>
        <v>49.285100901674546</v>
      </c>
      <c r="M99" s="89">
        <f>$H$18/H99*E99</f>
        <v>17.209979967219084</v>
      </c>
      <c r="N99" s="39">
        <f t="shared" si="23"/>
        <v>0</v>
      </c>
      <c r="O99" s="63">
        <f t="shared" si="20"/>
        <v>66.495080868893638</v>
      </c>
      <c r="P99" s="94">
        <f t="shared" si="21"/>
        <v>36.078538999999999</v>
      </c>
      <c r="Q99" s="41">
        <f t="shared" si="22"/>
        <v>0</v>
      </c>
    </row>
    <row r="100" spans="1:17" hidden="1">
      <c r="A100" s="35">
        <v>15</v>
      </c>
      <c r="B100" s="2" t="s">
        <v>103</v>
      </c>
      <c r="C100" s="7">
        <v>22.944099999999999</v>
      </c>
      <c r="D100" s="126">
        <v>55</v>
      </c>
      <c r="E100" s="126">
        <v>45</v>
      </c>
      <c r="F100" s="126">
        <v>5</v>
      </c>
      <c r="G100" s="51">
        <v>26.26</v>
      </c>
      <c r="H100" s="43">
        <v>0.50090000000000001</v>
      </c>
      <c r="I100" s="43">
        <v>0</v>
      </c>
      <c r="J100" s="51">
        <f t="shared" si="18"/>
        <v>39.413634000000002</v>
      </c>
      <c r="K100" s="51">
        <f t="shared" si="19"/>
        <v>39.413634000000002</v>
      </c>
      <c r="L100" s="88">
        <f>$G$19/G100*(D100)</f>
        <v>48.046458492003048</v>
      </c>
      <c r="M100" s="89">
        <f>$H$19/H100*E100</f>
        <v>18.866041125973247</v>
      </c>
      <c r="N100" s="39">
        <f t="shared" si="23"/>
        <v>0</v>
      </c>
      <c r="O100" s="63">
        <f t="shared" si="20"/>
        <v>66.912499617976295</v>
      </c>
      <c r="P100" s="94">
        <f t="shared" si="21"/>
        <v>39.413634000000002</v>
      </c>
      <c r="Q100" s="41">
        <f t="shared" si="22"/>
        <v>0</v>
      </c>
    </row>
    <row r="101" spans="1:17" hidden="1">
      <c r="A101" s="35">
        <v>16</v>
      </c>
      <c r="B101" s="2" t="s">
        <v>104</v>
      </c>
      <c r="C101" s="7">
        <v>25.227399999999999</v>
      </c>
      <c r="D101" s="126">
        <v>55</v>
      </c>
      <c r="E101" s="126">
        <v>45</v>
      </c>
      <c r="F101" s="126">
        <v>5</v>
      </c>
      <c r="G101" s="51">
        <v>28.67</v>
      </c>
      <c r="H101" s="43">
        <v>0.46870000000000001</v>
      </c>
      <c r="I101" s="43">
        <v>0</v>
      </c>
      <c r="J101" s="51">
        <f t="shared" si="18"/>
        <v>42.107629000000003</v>
      </c>
      <c r="K101" s="51">
        <f t="shared" si="19"/>
        <v>42.107629000000003</v>
      </c>
      <c r="L101" s="88">
        <f>$G$20/G101*(D101)</f>
        <v>48.400767352633409</v>
      </c>
      <c r="M101" s="89">
        <f>$H$20/H101*E101</f>
        <v>20.162150629400468</v>
      </c>
      <c r="N101" s="39">
        <f t="shared" si="23"/>
        <v>0</v>
      </c>
      <c r="O101" s="63">
        <f t="shared" si="20"/>
        <v>68.562917982033881</v>
      </c>
      <c r="P101" s="94">
        <f t="shared" si="21"/>
        <v>42.107629000000003</v>
      </c>
      <c r="Q101" s="41">
        <f t="shared" si="22"/>
        <v>0</v>
      </c>
    </row>
    <row r="102" spans="1:17" hidden="1">
      <c r="A102" s="35">
        <v>17</v>
      </c>
      <c r="B102" s="2" t="s">
        <v>105</v>
      </c>
      <c r="C102" s="7">
        <v>25.227399999999999</v>
      </c>
      <c r="D102" s="126">
        <v>55</v>
      </c>
      <c r="E102" s="126">
        <v>45</v>
      </c>
      <c r="F102" s="126">
        <v>5</v>
      </c>
      <c r="G102" s="51">
        <v>27.39</v>
      </c>
      <c r="H102" s="43">
        <v>0.48480000000000001</v>
      </c>
      <c r="I102" s="43">
        <v>0</v>
      </c>
      <c r="J102" s="51">
        <f t="shared" si="18"/>
        <v>40.668672000000001</v>
      </c>
      <c r="K102" s="51">
        <f t="shared" si="19"/>
        <v>40.668672000000001</v>
      </c>
      <c r="L102" s="88">
        <f>$G$21/G102*(D102)</f>
        <v>50.662650602409641</v>
      </c>
      <c r="M102" s="89">
        <f>$H$21/H102*E102</f>
        <v>19.492574257425744</v>
      </c>
      <c r="N102" s="39">
        <f t="shared" si="23"/>
        <v>0</v>
      </c>
      <c r="O102" s="63">
        <f t="shared" si="20"/>
        <v>70.155224859835386</v>
      </c>
      <c r="P102" s="94">
        <f t="shared" si="21"/>
        <v>40.668672000000001</v>
      </c>
      <c r="Q102" s="41">
        <f t="shared" si="22"/>
        <v>0</v>
      </c>
    </row>
    <row r="103" spans="1:17" hidden="1">
      <c r="A103" s="35">
        <v>18</v>
      </c>
      <c r="B103" s="2" t="s">
        <v>106</v>
      </c>
      <c r="C103" s="7">
        <v>27.7379</v>
      </c>
      <c r="D103" s="126">
        <v>55</v>
      </c>
      <c r="E103" s="126">
        <v>45</v>
      </c>
      <c r="F103" s="126">
        <v>5</v>
      </c>
      <c r="G103" s="51">
        <v>30.82</v>
      </c>
      <c r="H103" s="43">
        <v>0.44409999999999999</v>
      </c>
      <c r="I103" s="43">
        <v>0</v>
      </c>
      <c r="J103" s="51">
        <f t="shared" si="18"/>
        <v>44.507162000000001</v>
      </c>
      <c r="K103" s="51">
        <f t="shared" si="19"/>
        <v>44.507162000000001</v>
      </c>
      <c r="L103" s="88">
        <f>$G$22/G103*(D103)</f>
        <v>49.5035691109669</v>
      </c>
      <c r="M103" s="89">
        <f>$H$22/H103*E103</f>
        <v>21.278991218194101</v>
      </c>
      <c r="N103" s="39">
        <f t="shared" si="23"/>
        <v>0</v>
      </c>
      <c r="O103" s="63">
        <f t="shared" si="20"/>
        <v>70.782560329161001</v>
      </c>
      <c r="P103" s="94">
        <f t="shared" si="21"/>
        <v>44.507162000000001</v>
      </c>
      <c r="Q103" s="41">
        <f t="shared" si="22"/>
        <v>0</v>
      </c>
    </row>
    <row r="104" spans="1:17" hidden="1">
      <c r="A104" s="35">
        <v>19</v>
      </c>
      <c r="B104" s="2" t="s">
        <v>107</v>
      </c>
      <c r="C104" s="7">
        <v>31.227799999999998</v>
      </c>
      <c r="D104" s="126">
        <v>55</v>
      </c>
      <c r="E104" s="126">
        <v>45</v>
      </c>
      <c r="F104" s="126">
        <v>5</v>
      </c>
      <c r="G104" s="51">
        <v>34.28</v>
      </c>
      <c r="H104" s="43">
        <v>0.41160000000000002</v>
      </c>
      <c r="I104" s="43">
        <v>0</v>
      </c>
      <c r="J104" s="51">
        <f t="shared" si="18"/>
        <v>48.389648000000001</v>
      </c>
      <c r="K104" s="51">
        <f t="shared" si="19"/>
        <v>48.389648000000001</v>
      </c>
      <c r="L104" s="88">
        <f>$G$23/G104*(D104)</f>
        <v>50.106476079346557</v>
      </c>
      <c r="M104" s="89">
        <f>$H$23/H104*E104</f>
        <v>22.959183673469383</v>
      </c>
      <c r="N104" s="39">
        <f t="shared" si="23"/>
        <v>0</v>
      </c>
      <c r="O104" s="63">
        <f t="shared" si="20"/>
        <v>73.065659752815947</v>
      </c>
      <c r="P104" s="94">
        <f t="shared" si="21"/>
        <v>48.389648000000001</v>
      </c>
      <c r="Q104" s="41">
        <f t="shared" si="22"/>
        <v>0</v>
      </c>
    </row>
    <row r="105" spans="1:17" hidden="1">
      <c r="A105" s="35">
        <v>20</v>
      </c>
      <c r="B105" s="2" t="s">
        <v>108</v>
      </c>
      <c r="C105" s="7">
        <v>22.131399999999999</v>
      </c>
      <c r="D105" s="126">
        <v>55</v>
      </c>
      <c r="E105" s="126">
        <v>45</v>
      </c>
      <c r="F105" s="126">
        <v>5</v>
      </c>
      <c r="G105" s="51">
        <v>25.59</v>
      </c>
      <c r="H105" s="43">
        <v>0.52239999999999998</v>
      </c>
      <c r="I105" s="43">
        <v>0</v>
      </c>
      <c r="J105" s="51">
        <f t="shared" si="18"/>
        <v>38.958216</v>
      </c>
      <c r="K105" s="51">
        <f t="shared" si="19"/>
        <v>38.958216</v>
      </c>
      <c r="L105" s="88">
        <f>$G$24/G105*(D105)</f>
        <v>47.563501367721763</v>
      </c>
      <c r="M105" s="89">
        <f>$H$24/H105*E105</f>
        <v>18.0895865237366</v>
      </c>
      <c r="N105" s="39">
        <f t="shared" si="23"/>
        <v>0</v>
      </c>
      <c r="O105" s="63">
        <f t="shared" si="20"/>
        <v>65.65308789145837</v>
      </c>
      <c r="P105" s="94">
        <f t="shared" si="21"/>
        <v>38.958216</v>
      </c>
      <c r="Q105" s="41">
        <f t="shared" si="22"/>
        <v>0</v>
      </c>
    </row>
    <row r="106" spans="1:17" hidden="1">
      <c r="A106" s="35">
        <v>21</v>
      </c>
      <c r="B106" s="2" t="s">
        <v>109</v>
      </c>
      <c r="C106" s="7">
        <v>24.058700000000002</v>
      </c>
      <c r="D106" s="126">
        <v>55</v>
      </c>
      <c r="E106" s="126">
        <v>45</v>
      </c>
      <c r="F106" s="126">
        <v>5</v>
      </c>
      <c r="G106" s="51">
        <v>27.39</v>
      </c>
      <c r="H106" s="43">
        <v>0.48480000000000001</v>
      </c>
      <c r="I106" s="43">
        <v>0</v>
      </c>
      <c r="J106" s="51">
        <f t="shared" si="18"/>
        <v>40.668672000000001</v>
      </c>
      <c r="K106" s="51">
        <f t="shared" si="19"/>
        <v>40.668672000000001</v>
      </c>
      <c r="L106" s="88">
        <f>$G$25/G106*(D106)</f>
        <v>48.313253012048186</v>
      </c>
      <c r="M106" s="89">
        <f>$H$25/H106*E106</f>
        <v>19.492574257425744</v>
      </c>
      <c r="N106" s="39">
        <f t="shared" si="23"/>
        <v>0</v>
      </c>
      <c r="O106" s="63">
        <f t="shared" si="20"/>
        <v>67.805827269473923</v>
      </c>
      <c r="P106" s="94">
        <f t="shared" si="21"/>
        <v>40.668672000000001</v>
      </c>
      <c r="Q106" s="41">
        <f t="shared" si="22"/>
        <v>0</v>
      </c>
    </row>
    <row r="107" spans="1:17" ht="15.75" hidden="1" thickBot="1">
      <c r="A107" s="44">
        <v>22</v>
      </c>
      <c r="B107" s="10" t="s">
        <v>110</v>
      </c>
      <c r="C107" s="11">
        <v>26.4529</v>
      </c>
      <c r="D107" s="127">
        <v>55</v>
      </c>
      <c r="E107" s="127">
        <v>45</v>
      </c>
      <c r="F107" s="126">
        <v>5</v>
      </c>
      <c r="G107" s="53">
        <v>30.21</v>
      </c>
      <c r="H107" s="46">
        <v>0.45079999999999998</v>
      </c>
      <c r="I107" s="43">
        <v>0</v>
      </c>
      <c r="J107" s="51">
        <f t="shared" si="18"/>
        <v>43.828668</v>
      </c>
      <c r="K107" s="51">
        <f t="shared" si="19"/>
        <v>43.828668</v>
      </c>
      <c r="L107" s="90">
        <f>$G$26/G107*(D107)</f>
        <v>48.154584574644154</v>
      </c>
      <c r="M107" s="89">
        <f>$H$26/H107*E107</f>
        <v>20.962732919254659</v>
      </c>
      <c r="N107" s="39">
        <f t="shared" si="23"/>
        <v>0</v>
      </c>
      <c r="O107" s="63">
        <f t="shared" si="20"/>
        <v>69.11731749389881</v>
      </c>
      <c r="P107" s="95">
        <f t="shared" si="21"/>
        <v>43.828668</v>
      </c>
      <c r="Q107" s="41">
        <f t="shared" si="22"/>
        <v>0</v>
      </c>
    </row>
    <row r="108" spans="1:17" ht="16.5" hidden="1" thickBot="1">
      <c r="A108" s="265" t="s">
        <v>77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121"/>
      <c r="O108" s="64">
        <f>SUM(O86:O107)</f>
        <v>1566.6511023281128</v>
      </c>
      <c r="P108" s="48"/>
    </row>
    <row r="109" spans="1:17" hidden="1"/>
    <row r="110" spans="1:17" ht="15.75" hidden="1" thickBot="1"/>
    <row r="111" spans="1:17" ht="15.75" hidden="1">
      <c r="A111" s="26" t="s">
        <v>31</v>
      </c>
      <c r="B111" s="27" t="s">
        <v>4</v>
      </c>
      <c r="C111" s="50"/>
      <c r="D111" s="123"/>
      <c r="E111" s="123"/>
      <c r="F111" s="123"/>
      <c r="G111" s="28"/>
      <c r="H111" s="29"/>
      <c r="I111" s="29"/>
      <c r="J111" s="28"/>
      <c r="K111" s="28"/>
      <c r="L111" s="30"/>
      <c r="M111" s="31"/>
      <c r="N111" s="31"/>
      <c r="O111" s="60"/>
      <c r="P111" s="32"/>
    </row>
    <row r="112" spans="1:17" ht="63" hidden="1">
      <c r="A112" s="12" t="s">
        <v>34</v>
      </c>
      <c r="B112" s="1" t="s">
        <v>35</v>
      </c>
      <c r="C112" s="6" t="s">
        <v>36</v>
      </c>
      <c r="D112" s="125" t="s">
        <v>37</v>
      </c>
      <c r="E112" s="125" t="s">
        <v>38</v>
      </c>
      <c r="F112" s="125" t="s">
        <v>39</v>
      </c>
      <c r="G112" s="6" t="s">
        <v>40</v>
      </c>
      <c r="H112" s="5" t="s">
        <v>41</v>
      </c>
      <c r="I112" s="5" t="s">
        <v>42</v>
      </c>
      <c r="J112" s="6" t="s">
        <v>43</v>
      </c>
      <c r="K112" s="6" t="s">
        <v>44</v>
      </c>
      <c r="L112" s="33" t="s">
        <v>45</v>
      </c>
      <c r="M112" s="33" t="s">
        <v>46</v>
      </c>
      <c r="N112" s="33" t="s">
        <v>47</v>
      </c>
      <c r="O112" s="61" t="s">
        <v>48</v>
      </c>
      <c r="P112" s="91" t="s">
        <v>49</v>
      </c>
    </row>
    <row r="113" spans="1:17" hidden="1">
      <c r="A113" s="35">
        <v>1</v>
      </c>
      <c r="B113" s="2" t="s">
        <v>89</v>
      </c>
      <c r="C113" s="7">
        <v>31.979600000000001</v>
      </c>
      <c r="D113" s="126">
        <v>55</v>
      </c>
      <c r="E113" s="126">
        <v>45</v>
      </c>
      <c r="F113" s="126">
        <v>5</v>
      </c>
      <c r="G113" s="51">
        <v>31.98</v>
      </c>
      <c r="H113" s="43">
        <v>0.34</v>
      </c>
      <c r="I113" s="43">
        <v>0</v>
      </c>
      <c r="J113" s="51">
        <f t="shared" ref="J113:J134" si="24">G113+(G113*H113)</f>
        <v>42.853200000000001</v>
      </c>
      <c r="K113" s="51">
        <f t="shared" ref="K113:K134" si="25">J113-(J113*I113)</f>
        <v>42.853200000000001</v>
      </c>
      <c r="L113" s="88">
        <f>$G$5/G113*(D113)</f>
        <v>55</v>
      </c>
      <c r="M113" s="89">
        <f>$H$5/H113*E113</f>
        <v>27.794117647058819</v>
      </c>
      <c r="N113" s="39">
        <f>I113/$I$194*(F113)</f>
        <v>0</v>
      </c>
      <c r="O113" s="62">
        <f t="shared" ref="O113:O134" si="26">L113+M113+N113</f>
        <v>82.794117647058812</v>
      </c>
      <c r="P113" s="94">
        <f t="shared" ref="P113:P134" si="27">G113+(G113*H113)</f>
        <v>42.853200000000001</v>
      </c>
      <c r="Q113" s="41">
        <f t="shared" ref="Q113:Q134" si="28">J113-P113</f>
        <v>0</v>
      </c>
    </row>
    <row r="114" spans="1:17" hidden="1">
      <c r="A114" s="35">
        <v>2</v>
      </c>
      <c r="B114" s="2" t="s">
        <v>90</v>
      </c>
      <c r="C114" s="7">
        <v>27.7379</v>
      </c>
      <c r="D114" s="126">
        <v>55</v>
      </c>
      <c r="E114" s="126">
        <v>45</v>
      </c>
      <c r="F114" s="126">
        <v>5</v>
      </c>
      <c r="G114" s="51">
        <v>27.74</v>
      </c>
      <c r="H114" s="43">
        <v>0.35</v>
      </c>
      <c r="I114" s="43">
        <v>0</v>
      </c>
      <c r="J114" s="51">
        <f t="shared" si="24"/>
        <v>37.448999999999998</v>
      </c>
      <c r="K114" s="51">
        <f t="shared" si="25"/>
        <v>37.448999999999998</v>
      </c>
      <c r="L114" s="88">
        <f>$G$6/G114*(D114)</f>
        <v>55</v>
      </c>
      <c r="M114" s="89">
        <f>$H$6/H114*E114</f>
        <v>27</v>
      </c>
      <c r="N114" s="39">
        <f t="shared" ref="N114:N134" si="29">I114/$I$194*(F114)</f>
        <v>0</v>
      </c>
      <c r="O114" s="62">
        <f t="shared" si="26"/>
        <v>82</v>
      </c>
      <c r="P114" s="94">
        <f t="shared" si="27"/>
        <v>37.448999999999998</v>
      </c>
      <c r="Q114" s="41">
        <f t="shared" si="28"/>
        <v>0</v>
      </c>
    </row>
    <row r="115" spans="1:17" hidden="1">
      <c r="A115" s="35">
        <v>3</v>
      </c>
      <c r="B115" s="2" t="s">
        <v>91</v>
      </c>
      <c r="C115" s="7">
        <v>38.660899999999998</v>
      </c>
      <c r="D115" s="126">
        <v>55</v>
      </c>
      <c r="E115" s="126">
        <v>45</v>
      </c>
      <c r="F115" s="126">
        <v>5</v>
      </c>
      <c r="G115" s="51">
        <v>38.659999999999997</v>
      </c>
      <c r="H115" s="43">
        <v>0.33</v>
      </c>
      <c r="I115" s="43">
        <v>0</v>
      </c>
      <c r="J115" s="51">
        <f t="shared" si="24"/>
        <v>51.4178</v>
      </c>
      <c r="K115" s="51">
        <f t="shared" si="25"/>
        <v>51.4178</v>
      </c>
      <c r="L115" s="88">
        <f>$G$34/G115*(D115)</f>
        <v>55.001280393171236</v>
      </c>
      <c r="M115" s="89">
        <f>$H$7/H115*E115</f>
        <v>28.636363636363637</v>
      </c>
      <c r="N115" s="39">
        <f t="shared" si="29"/>
        <v>0</v>
      </c>
      <c r="O115" s="62">
        <f t="shared" si="26"/>
        <v>83.637644029534869</v>
      </c>
      <c r="P115" s="94">
        <f t="shared" si="27"/>
        <v>51.4178</v>
      </c>
      <c r="Q115" s="41">
        <f t="shared" si="28"/>
        <v>0</v>
      </c>
    </row>
    <row r="116" spans="1:17" hidden="1">
      <c r="A116" s="35">
        <v>4</v>
      </c>
      <c r="B116" s="2" t="s">
        <v>92</v>
      </c>
      <c r="C116" s="7">
        <v>35.161900000000003</v>
      </c>
      <c r="D116" s="126">
        <v>55</v>
      </c>
      <c r="E116" s="126">
        <v>45</v>
      </c>
      <c r="F116" s="126">
        <v>5</v>
      </c>
      <c r="G116" s="51">
        <v>35.159999999999997</v>
      </c>
      <c r="H116" s="43">
        <v>0.33</v>
      </c>
      <c r="I116" s="43">
        <v>0</v>
      </c>
      <c r="J116" s="51">
        <f t="shared" si="24"/>
        <v>46.762799999999999</v>
      </c>
      <c r="K116" s="51">
        <f t="shared" si="25"/>
        <v>46.762799999999999</v>
      </c>
      <c r="L116" s="88">
        <f>$G$35/G116*(D116)</f>
        <v>55.002972127417529</v>
      </c>
      <c r="M116" s="89">
        <f>$H$8/H116*E116</f>
        <v>28.636363636363637</v>
      </c>
      <c r="N116" s="39">
        <f t="shared" si="29"/>
        <v>0</v>
      </c>
      <c r="O116" s="62">
        <f t="shared" si="26"/>
        <v>83.639335763781162</v>
      </c>
      <c r="P116" s="94">
        <f t="shared" si="27"/>
        <v>46.762799999999999</v>
      </c>
      <c r="Q116" s="41">
        <f t="shared" si="28"/>
        <v>0</v>
      </c>
    </row>
    <row r="117" spans="1:17" hidden="1">
      <c r="A117" s="35">
        <v>5</v>
      </c>
      <c r="B117" s="2" t="s">
        <v>93</v>
      </c>
      <c r="C117" s="7">
        <v>18.940000000000001</v>
      </c>
      <c r="D117" s="126">
        <v>55</v>
      </c>
      <c r="E117" s="126">
        <v>45</v>
      </c>
      <c r="F117" s="126">
        <v>5</v>
      </c>
      <c r="G117" s="51">
        <v>18.940000000000001</v>
      </c>
      <c r="H117" s="43">
        <v>0.375</v>
      </c>
      <c r="I117" s="43">
        <v>0</v>
      </c>
      <c r="J117" s="51">
        <f t="shared" si="24"/>
        <v>26.042500000000004</v>
      </c>
      <c r="K117" s="51">
        <f t="shared" si="25"/>
        <v>26.042500000000004</v>
      </c>
      <c r="L117" s="88">
        <f>$G$36/G117*(D117)</f>
        <v>55</v>
      </c>
      <c r="M117" s="89">
        <f>$H$9/H117*E117</f>
        <v>25.199999999999996</v>
      </c>
      <c r="N117" s="39">
        <f t="shared" si="29"/>
        <v>0</v>
      </c>
      <c r="O117" s="62">
        <f t="shared" si="26"/>
        <v>80.199999999999989</v>
      </c>
      <c r="P117" s="94">
        <f t="shared" si="27"/>
        <v>26.042500000000004</v>
      </c>
      <c r="Q117" s="41">
        <f t="shared" si="28"/>
        <v>0</v>
      </c>
    </row>
    <row r="118" spans="1:17" hidden="1">
      <c r="A118" s="35">
        <v>6</v>
      </c>
      <c r="B118" s="2" t="s">
        <v>94</v>
      </c>
      <c r="C118" s="7">
        <v>21.5</v>
      </c>
      <c r="D118" s="126">
        <v>55</v>
      </c>
      <c r="E118" s="126">
        <v>45</v>
      </c>
      <c r="F118" s="126">
        <v>5</v>
      </c>
      <c r="G118" s="51">
        <v>21.5</v>
      </c>
      <c r="H118" s="43">
        <v>0.375</v>
      </c>
      <c r="I118" s="43">
        <v>0</v>
      </c>
      <c r="J118" s="51">
        <f t="shared" si="24"/>
        <v>29.5625</v>
      </c>
      <c r="K118" s="51">
        <f t="shared" si="25"/>
        <v>29.5625</v>
      </c>
      <c r="L118" s="88">
        <f>$G$10/G118*(D118)</f>
        <v>55</v>
      </c>
      <c r="M118" s="89">
        <f>$H$10/H118*E118</f>
        <v>25.199999999999996</v>
      </c>
      <c r="N118" s="39">
        <f t="shared" si="29"/>
        <v>0</v>
      </c>
      <c r="O118" s="62">
        <f t="shared" si="26"/>
        <v>80.199999999999989</v>
      </c>
      <c r="P118" s="94">
        <f t="shared" si="27"/>
        <v>29.5625</v>
      </c>
      <c r="Q118" s="41">
        <f t="shared" si="28"/>
        <v>0</v>
      </c>
    </row>
    <row r="119" spans="1:17" hidden="1">
      <c r="A119" s="35">
        <v>7</v>
      </c>
      <c r="B119" s="2" t="s">
        <v>95</v>
      </c>
      <c r="C119" s="7">
        <v>36.005800000000001</v>
      </c>
      <c r="D119" s="126">
        <v>55</v>
      </c>
      <c r="E119" s="126">
        <v>45</v>
      </c>
      <c r="F119" s="126">
        <v>5</v>
      </c>
      <c r="G119" s="51">
        <v>36.01</v>
      </c>
      <c r="H119" s="43">
        <v>0.33</v>
      </c>
      <c r="I119" s="43">
        <v>0</v>
      </c>
      <c r="J119" s="51">
        <f t="shared" si="24"/>
        <v>47.893299999999996</v>
      </c>
      <c r="K119" s="51">
        <f t="shared" si="25"/>
        <v>47.893299999999996</v>
      </c>
      <c r="L119" s="88">
        <f>$G$11/G119*(D119)</f>
        <v>55</v>
      </c>
      <c r="M119" s="89">
        <f>$H$11/H119*E119</f>
        <v>28.636363636363637</v>
      </c>
      <c r="N119" s="39">
        <f t="shared" si="29"/>
        <v>0</v>
      </c>
      <c r="O119" s="62">
        <f t="shared" si="26"/>
        <v>83.63636363636364</v>
      </c>
      <c r="P119" s="94">
        <f t="shared" si="27"/>
        <v>47.893299999999996</v>
      </c>
      <c r="Q119" s="41">
        <f t="shared" si="28"/>
        <v>0</v>
      </c>
    </row>
    <row r="120" spans="1:17" hidden="1">
      <c r="A120" s="35">
        <v>8</v>
      </c>
      <c r="B120" s="2" t="s">
        <v>96</v>
      </c>
      <c r="C120" s="7">
        <v>32.747100000000003</v>
      </c>
      <c r="D120" s="126">
        <v>55</v>
      </c>
      <c r="E120" s="126">
        <v>45</v>
      </c>
      <c r="F120" s="126">
        <v>5</v>
      </c>
      <c r="G120" s="51">
        <v>32.75</v>
      </c>
      <c r="H120" s="43">
        <v>0.34</v>
      </c>
      <c r="I120" s="43">
        <v>0</v>
      </c>
      <c r="J120" s="51">
        <f t="shared" si="24"/>
        <v>43.885000000000005</v>
      </c>
      <c r="K120" s="51">
        <f t="shared" si="25"/>
        <v>43.885000000000005</v>
      </c>
      <c r="L120" s="88">
        <f>$G$12/G120*(D120)</f>
        <v>55</v>
      </c>
      <c r="M120" s="89">
        <f>$H$12/H120*E120</f>
        <v>27.794117647058819</v>
      </c>
      <c r="N120" s="39">
        <f t="shared" si="29"/>
        <v>0</v>
      </c>
      <c r="O120" s="62">
        <f t="shared" si="26"/>
        <v>82.794117647058812</v>
      </c>
      <c r="P120" s="94">
        <f t="shared" si="27"/>
        <v>43.885000000000005</v>
      </c>
      <c r="Q120" s="41">
        <f t="shared" si="28"/>
        <v>0</v>
      </c>
    </row>
    <row r="121" spans="1:17" hidden="1">
      <c r="A121" s="35">
        <v>9</v>
      </c>
      <c r="B121" s="2" t="s">
        <v>97</v>
      </c>
      <c r="C121" s="7">
        <v>36.869900000000001</v>
      </c>
      <c r="D121" s="126">
        <v>55</v>
      </c>
      <c r="E121" s="126">
        <v>45</v>
      </c>
      <c r="F121" s="126">
        <v>5</v>
      </c>
      <c r="G121" s="51">
        <v>36.869999999999997</v>
      </c>
      <c r="H121" s="43">
        <v>0.33</v>
      </c>
      <c r="I121" s="43">
        <v>0</v>
      </c>
      <c r="J121" s="51">
        <f t="shared" si="24"/>
        <v>49.037099999999995</v>
      </c>
      <c r="K121" s="51">
        <f t="shared" si="25"/>
        <v>49.037099999999995</v>
      </c>
      <c r="L121" s="88">
        <f>$G$13/G121*(D121)</f>
        <v>55</v>
      </c>
      <c r="M121" s="89">
        <f>$H$13/H121*E121</f>
        <v>28.636363636363637</v>
      </c>
      <c r="N121" s="39">
        <f t="shared" si="29"/>
        <v>0</v>
      </c>
      <c r="O121" s="62">
        <f t="shared" si="26"/>
        <v>83.63636363636364</v>
      </c>
      <c r="P121" s="94">
        <f t="shared" si="27"/>
        <v>49.037099999999995</v>
      </c>
      <c r="Q121" s="41">
        <f t="shared" si="28"/>
        <v>0</v>
      </c>
    </row>
    <row r="122" spans="1:17" hidden="1">
      <c r="A122" s="35">
        <v>10</v>
      </c>
      <c r="B122" s="2" t="s">
        <v>98</v>
      </c>
      <c r="C122" s="7">
        <v>40.538899999999998</v>
      </c>
      <c r="D122" s="126">
        <v>55</v>
      </c>
      <c r="E122" s="126">
        <v>45</v>
      </c>
      <c r="F122" s="126">
        <v>5</v>
      </c>
      <c r="G122" s="51">
        <v>40.54</v>
      </c>
      <c r="H122" s="43">
        <v>0.33</v>
      </c>
      <c r="I122" s="43">
        <v>0</v>
      </c>
      <c r="J122" s="51">
        <f t="shared" si="24"/>
        <v>53.918199999999999</v>
      </c>
      <c r="K122" s="51">
        <f t="shared" si="25"/>
        <v>53.918199999999999</v>
      </c>
      <c r="L122" s="88">
        <f>$G$14/G122*(D122)</f>
        <v>55</v>
      </c>
      <c r="M122" s="89">
        <f>$H$14/H122*E122</f>
        <v>28.636363636363637</v>
      </c>
      <c r="N122" s="39">
        <f t="shared" si="29"/>
        <v>0</v>
      </c>
      <c r="O122" s="62">
        <f t="shared" si="26"/>
        <v>83.63636363636364</v>
      </c>
      <c r="P122" s="94">
        <f t="shared" si="27"/>
        <v>53.918199999999999</v>
      </c>
      <c r="Q122" s="41">
        <f t="shared" si="28"/>
        <v>0</v>
      </c>
    </row>
    <row r="123" spans="1:17" hidden="1">
      <c r="A123" s="35">
        <v>11</v>
      </c>
      <c r="B123" s="2" t="s">
        <v>99</v>
      </c>
      <c r="C123" s="7">
        <v>45.642800000000001</v>
      </c>
      <c r="D123" s="126">
        <v>55</v>
      </c>
      <c r="E123" s="126">
        <v>45</v>
      </c>
      <c r="F123" s="126">
        <v>5</v>
      </c>
      <c r="G123" s="51">
        <v>45.64</v>
      </c>
      <c r="H123" s="43">
        <v>0.32</v>
      </c>
      <c r="I123" s="43">
        <v>0</v>
      </c>
      <c r="J123" s="51">
        <f t="shared" si="24"/>
        <v>60.244799999999998</v>
      </c>
      <c r="K123" s="51">
        <f t="shared" si="25"/>
        <v>60.244799999999998</v>
      </c>
      <c r="L123" s="88">
        <f>$G$42/G123*(D123)</f>
        <v>55.003374233128838</v>
      </c>
      <c r="M123" s="89">
        <f>$H$15/H123*E123</f>
        <v>29.53125</v>
      </c>
      <c r="N123" s="39">
        <f t="shared" si="29"/>
        <v>0</v>
      </c>
      <c r="O123" s="62">
        <f t="shared" si="26"/>
        <v>84.534624233128838</v>
      </c>
      <c r="P123" s="94">
        <f t="shared" si="27"/>
        <v>60.244799999999998</v>
      </c>
      <c r="Q123" s="41">
        <f t="shared" si="28"/>
        <v>0</v>
      </c>
    </row>
    <row r="124" spans="1:17" hidden="1">
      <c r="A124" s="35">
        <v>12</v>
      </c>
      <c r="B124" s="3" t="s">
        <v>100</v>
      </c>
      <c r="C124" s="9">
        <v>33.533000000000001</v>
      </c>
      <c r="D124" s="126">
        <v>55</v>
      </c>
      <c r="E124" s="126">
        <v>45</v>
      </c>
      <c r="F124" s="126">
        <v>5</v>
      </c>
      <c r="G124" s="51">
        <v>33.53</v>
      </c>
      <c r="H124" s="43">
        <v>0.34</v>
      </c>
      <c r="I124" s="43">
        <v>0</v>
      </c>
      <c r="J124" s="51">
        <f t="shared" si="24"/>
        <v>44.930199999999999</v>
      </c>
      <c r="K124" s="51">
        <f t="shared" si="25"/>
        <v>44.930199999999999</v>
      </c>
      <c r="L124" s="88">
        <f>$G$17/G124*(D124)</f>
        <v>48.848792126453922</v>
      </c>
      <c r="M124" s="89">
        <f>$H$16/H124*E124</f>
        <v>27.794117647058819</v>
      </c>
      <c r="N124" s="39">
        <f t="shared" si="29"/>
        <v>0</v>
      </c>
      <c r="O124" s="62">
        <f t="shared" si="26"/>
        <v>76.642909773512741</v>
      </c>
      <c r="P124" s="94">
        <f t="shared" si="27"/>
        <v>44.930199999999999</v>
      </c>
      <c r="Q124" s="41">
        <f t="shared" si="28"/>
        <v>0</v>
      </c>
    </row>
    <row r="125" spans="1:17" hidden="1">
      <c r="A125" s="35">
        <v>13</v>
      </c>
      <c r="B125" s="2" t="s">
        <v>101</v>
      </c>
      <c r="C125" s="7">
        <v>29.783300000000001</v>
      </c>
      <c r="D125" s="126">
        <v>55</v>
      </c>
      <c r="E125" s="126">
        <v>45</v>
      </c>
      <c r="F125" s="126">
        <v>5</v>
      </c>
      <c r="G125" s="51">
        <v>29.78</v>
      </c>
      <c r="H125" s="43">
        <v>0.35</v>
      </c>
      <c r="I125" s="43">
        <v>0</v>
      </c>
      <c r="J125" s="51">
        <f t="shared" si="24"/>
        <v>40.203000000000003</v>
      </c>
      <c r="K125" s="51">
        <f t="shared" si="25"/>
        <v>40.203000000000003</v>
      </c>
      <c r="L125" s="88">
        <f>$G$17/G125*(D125)</f>
        <v>55</v>
      </c>
      <c r="M125" s="89">
        <f>$H$17/H125*E125</f>
        <v>27</v>
      </c>
      <c r="N125" s="39">
        <f t="shared" si="29"/>
        <v>0</v>
      </c>
      <c r="O125" s="62">
        <f t="shared" si="26"/>
        <v>82</v>
      </c>
      <c r="P125" s="94">
        <f t="shared" si="27"/>
        <v>40.203000000000003</v>
      </c>
      <c r="Q125" s="41">
        <f t="shared" si="28"/>
        <v>0</v>
      </c>
    </row>
    <row r="126" spans="1:17" hidden="1">
      <c r="A126" s="35">
        <v>14</v>
      </c>
      <c r="B126" s="2" t="s">
        <v>102</v>
      </c>
      <c r="C126" s="7">
        <v>20.867599999999999</v>
      </c>
      <c r="D126" s="126">
        <v>55</v>
      </c>
      <c r="E126" s="126">
        <v>45</v>
      </c>
      <c r="F126" s="126">
        <v>5</v>
      </c>
      <c r="G126" s="51">
        <v>20.87</v>
      </c>
      <c r="H126" s="43">
        <v>0.375</v>
      </c>
      <c r="I126" s="43">
        <v>0</v>
      </c>
      <c r="J126" s="51">
        <f t="shared" si="24"/>
        <v>28.696249999999999</v>
      </c>
      <c r="K126" s="51">
        <f t="shared" si="25"/>
        <v>28.696249999999999</v>
      </c>
      <c r="L126" s="88">
        <f>$G$18/G126*(D126)</f>
        <v>55</v>
      </c>
      <c r="M126" s="89">
        <f>$H$18/H126*E126</f>
        <v>25.199999999999996</v>
      </c>
      <c r="N126" s="39">
        <f t="shared" si="29"/>
        <v>0</v>
      </c>
      <c r="O126" s="62">
        <f t="shared" si="26"/>
        <v>80.199999999999989</v>
      </c>
      <c r="P126" s="94">
        <f t="shared" si="27"/>
        <v>28.696249999999999</v>
      </c>
      <c r="Q126" s="41">
        <f t="shared" si="28"/>
        <v>0</v>
      </c>
    </row>
    <row r="127" spans="1:17" hidden="1">
      <c r="A127" s="35">
        <v>15</v>
      </c>
      <c r="B127" s="2" t="s">
        <v>103</v>
      </c>
      <c r="C127" s="7">
        <v>22.944099999999999</v>
      </c>
      <c r="D127" s="126">
        <v>55</v>
      </c>
      <c r="E127" s="126">
        <v>45</v>
      </c>
      <c r="F127" s="126">
        <v>5</v>
      </c>
      <c r="G127" s="51">
        <v>22.94</v>
      </c>
      <c r="H127" s="43">
        <v>0.36</v>
      </c>
      <c r="I127" s="43">
        <v>0</v>
      </c>
      <c r="J127" s="51">
        <f t="shared" si="24"/>
        <v>31.198399999999999</v>
      </c>
      <c r="K127" s="51">
        <f t="shared" si="25"/>
        <v>31.198399999999999</v>
      </c>
      <c r="L127" s="88">
        <f>$G$19/G127*(D127)</f>
        <v>55</v>
      </c>
      <c r="M127" s="89">
        <f>$H$19/H127*E127</f>
        <v>26.25</v>
      </c>
      <c r="N127" s="39">
        <f t="shared" si="29"/>
        <v>0</v>
      </c>
      <c r="O127" s="62">
        <f t="shared" si="26"/>
        <v>81.25</v>
      </c>
      <c r="P127" s="94">
        <f t="shared" si="27"/>
        <v>31.198399999999999</v>
      </c>
      <c r="Q127" s="41">
        <f t="shared" si="28"/>
        <v>0</v>
      </c>
    </row>
    <row r="128" spans="1:17" hidden="1">
      <c r="A128" s="35">
        <v>16</v>
      </c>
      <c r="B128" s="2" t="s">
        <v>104</v>
      </c>
      <c r="C128" s="7">
        <v>25.227399999999999</v>
      </c>
      <c r="D128" s="126">
        <v>55</v>
      </c>
      <c r="E128" s="126">
        <v>45</v>
      </c>
      <c r="F128" s="126">
        <v>5</v>
      </c>
      <c r="G128" s="51">
        <v>25.23</v>
      </c>
      <c r="H128" s="43">
        <v>0.35</v>
      </c>
      <c r="I128" s="43">
        <v>0</v>
      </c>
      <c r="J128" s="51">
        <f t="shared" si="24"/>
        <v>34.060499999999998</v>
      </c>
      <c r="K128" s="51">
        <f t="shared" si="25"/>
        <v>34.060499999999998</v>
      </c>
      <c r="L128" s="88">
        <f>$G$20/G128*(D128)</f>
        <v>55</v>
      </c>
      <c r="M128" s="89">
        <f>$H$20/H128*E128</f>
        <v>27</v>
      </c>
      <c r="N128" s="39">
        <f t="shared" si="29"/>
        <v>0</v>
      </c>
      <c r="O128" s="62">
        <f t="shared" si="26"/>
        <v>82</v>
      </c>
      <c r="P128" s="94">
        <f t="shared" si="27"/>
        <v>34.060499999999998</v>
      </c>
      <c r="Q128" s="41">
        <f t="shared" si="28"/>
        <v>0</v>
      </c>
    </row>
    <row r="129" spans="1:17" hidden="1">
      <c r="A129" s="35">
        <v>17</v>
      </c>
      <c r="B129" s="2" t="s">
        <v>105</v>
      </c>
      <c r="C129" s="7">
        <v>25.227399999999999</v>
      </c>
      <c r="D129" s="126">
        <v>55</v>
      </c>
      <c r="E129" s="126">
        <v>45</v>
      </c>
      <c r="F129" s="126">
        <v>5</v>
      </c>
      <c r="G129" s="51">
        <v>25.23</v>
      </c>
      <c r="H129" s="43">
        <v>0.35</v>
      </c>
      <c r="I129" s="43">
        <v>0</v>
      </c>
      <c r="J129" s="51">
        <f t="shared" si="24"/>
        <v>34.060499999999998</v>
      </c>
      <c r="K129" s="51">
        <f t="shared" si="25"/>
        <v>34.060499999999998</v>
      </c>
      <c r="L129" s="88">
        <f>$G$21/G129*(D129)</f>
        <v>55</v>
      </c>
      <c r="M129" s="89">
        <f>$H$21/H129*E129</f>
        <v>27</v>
      </c>
      <c r="N129" s="39">
        <f t="shared" si="29"/>
        <v>0</v>
      </c>
      <c r="O129" s="62">
        <f t="shared" si="26"/>
        <v>82</v>
      </c>
      <c r="P129" s="94">
        <f t="shared" si="27"/>
        <v>34.060499999999998</v>
      </c>
      <c r="Q129" s="41">
        <f t="shared" si="28"/>
        <v>0</v>
      </c>
    </row>
    <row r="130" spans="1:17" hidden="1">
      <c r="A130" s="35">
        <v>18</v>
      </c>
      <c r="B130" s="2" t="s">
        <v>106</v>
      </c>
      <c r="C130" s="7">
        <v>27.7379</v>
      </c>
      <c r="D130" s="126">
        <v>55</v>
      </c>
      <c r="E130" s="126">
        <v>45</v>
      </c>
      <c r="F130" s="126">
        <v>5</v>
      </c>
      <c r="G130" s="51">
        <v>27.74</v>
      </c>
      <c r="H130" s="43">
        <v>0.35</v>
      </c>
      <c r="I130" s="43">
        <v>0</v>
      </c>
      <c r="J130" s="51">
        <f t="shared" si="24"/>
        <v>37.448999999999998</v>
      </c>
      <c r="K130" s="51">
        <f t="shared" si="25"/>
        <v>37.448999999999998</v>
      </c>
      <c r="L130" s="88">
        <f>$G$22/G130*(D130)</f>
        <v>55</v>
      </c>
      <c r="M130" s="89">
        <f>$H$22/H130*E130</f>
        <v>27</v>
      </c>
      <c r="N130" s="39">
        <f t="shared" si="29"/>
        <v>0</v>
      </c>
      <c r="O130" s="62">
        <f t="shared" si="26"/>
        <v>82</v>
      </c>
      <c r="P130" s="94">
        <f t="shared" si="27"/>
        <v>37.448999999999998</v>
      </c>
      <c r="Q130" s="41">
        <f t="shared" si="28"/>
        <v>0</v>
      </c>
    </row>
    <row r="131" spans="1:17" hidden="1">
      <c r="A131" s="35">
        <v>19</v>
      </c>
      <c r="B131" s="2" t="s">
        <v>107</v>
      </c>
      <c r="C131" s="7">
        <v>31.227799999999998</v>
      </c>
      <c r="D131" s="126">
        <v>55</v>
      </c>
      <c r="E131" s="126">
        <v>45</v>
      </c>
      <c r="F131" s="126">
        <v>5</v>
      </c>
      <c r="G131" s="51">
        <v>31.23</v>
      </c>
      <c r="H131" s="43">
        <v>0.34</v>
      </c>
      <c r="I131" s="43">
        <v>0</v>
      </c>
      <c r="J131" s="51">
        <f t="shared" si="24"/>
        <v>41.848200000000006</v>
      </c>
      <c r="K131" s="51">
        <f t="shared" si="25"/>
        <v>41.848200000000006</v>
      </c>
      <c r="L131" s="88">
        <f>$G$23/G131*(D131)</f>
        <v>55</v>
      </c>
      <c r="M131" s="89">
        <f>$H$23/H131*E131</f>
        <v>27.794117647058819</v>
      </c>
      <c r="N131" s="39">
        <f t="shared" si="29"/>
        <v>0</v>
      </c>
      <c r="O131" s="62">
        <f t="shared" si="26"/>
        <v>82.794117647058812</v>
      </c>
      <c r="P131" s="94">
        <f t="shared" si="27"/>
        <v>41.848200000000006</v>
      </c>
      <c r="Q131" s="41">
        <f t="shared" si="28"/>
        <v>0</v>
      </c>
    </row>
    <row r="132" spans="1:17" hidden="1">
      <c r="A132" s="35">
        <v>20</v>
      </c>
      <c r="B132" s="2" t="s">
        <v>108</v>
      </c>
      <c r="C132" s="7">
        <v>22.131399999999999</v>
      </c>
      <c r="D132" s="126">
        <v>55</v>
      </c>
      <c r="E132" s="126">
        <v>45</v>
      </c>
      <c r="F132" s="126">
        <v>5</v>
      </c>
      <c r="G132" s="51">
        <v>22.13</v>
      </c>
      <c r="H132" s="43">
        <v>0.36</v>
      </c>
      <c r="I132" s="43">
        <v>0</v>
      </c>
      <c r="J132" s="51">
        <f t="shared" si="24"/>
        <v>30.096799999999998</v>
      </c>
      <c r="K132" s="51">
        <f t="shared" si="25"/>
        <v>30.096799999999998</v>
      </c>
      <c r="L132" s="88">
        <f>$G$24/G132*(D132)</f>
        <v>55</v>
      </c>
      <c r="M132" s="89">
        <f>$H$24/H132*E132</f>
        <v>26.25</v>
      </c>
      <c r="N132" s="39">
        <f t="shared" si="29"/>
        <v>0</v>
      </c>
      <c r="O132" s="62">
        <f t="shared" si="26"/>
        <v>81.25</v>
      </c>
      <c r="P132" s="94">
        <f t="shared" si="27"/>
        <v>30.096799999999998</v>
      </c>
      <c r="Q132" s="41">
        <f t="shared" si="28"/>
        <v>0</v>
      </c>
    </row>
    <row r="133" spans="1:17" hidden="1">
      <c r="A133" s="35">
        <v>21</v>
      </c>
      <c r="B133" s="2" t="s">
        <v>109</v>
      </c>
      <c r="C133" s="7">
        <v>24.058700000000002</v>
      </c>
      <c r="D133" s="126">
        <v>55</v>
      </c>
      <c r="E133" s="126">
        <v>45</v>
      </c>
      <c r="F133" s="126">
        <v>5</v>
      </c>
      <c r="G133" s="51">
        <v>24.06</v>
      </c>
      <c r="H133" s="43">
        <v>0.36</v>
      </c>
      <c r="I133" s="43">
        <v>0</v>
      </c>
      <c r="J133" s="51">
        <f t="shared" si="24"/>
        <v>32.721599999999995</v>
      </c>
      <c r="K133" s="51">
        <f t="shared" si="25"/>
        <v>32.721599999999995</v>
      </c>
      <c r="L133" s="88">
        <f>$G$25/G133*(D133)</f>
        <v>55</v>
      </c>
      <c r="M133" s="89">
        <f>$H$25/H133*E133</f>
        <v>26.25</v>
      </c>
      <c r="N133" s="39">
        <f t="shared" si="29"/>
        <v>0</v>
      </c>
      <c r="O133" s="62">
        <f t="shared" si="26"/>
        <v>81.25</v>
      </c>
      <c r="P133" s="94">
        <f t="shared" si="27"/>
        <v>32.721599999999995</v>
      </c>
      <c r="Q133" s="41">
        <f t="shared" si="28"/>
        <v>0</v>
      </c>
    </row>
    <row r="134" spans="1:17" ht="15.75" hidden="1" thickBot="1">
      <c r="A134" s="44">
        <v>22</v>
      </c>
      <c r="B134" s="10" t="s">
        <v>110</v>
      </c>
      <c r="C134" s="11">
        <v>26.4529</v>
      </c>
      <c r="D134" s="127">
        <v>55</v>
      </c>
      <c r="E134" s="127">
        <v>45</v>
      </c>
      <c r="F134" s="126">
        <v>5</v>
      </c>
      <c r="G134" s="53">
        <v>26.45</v>
      </c>
      <c r="H134" s="46">
        <v>0.35</v>
      </c>
      <c r="I134" s="43">
        <v>0</v>
      </c>
      <c r="J134" s="51">
        <f t="shared" si="24"/>
        <v>35.707499999999996</v>
      </c>
      <c r="K134" s="51">
        <f t="shared" si="25"/>
        <v>35.707499999999996</v>
      </c>
      <c r="L134" s="90">
        <f>$G$26/G134*(D134)</f>
        <v>55</v>
      </c>
      <c r="M134" s="89">
        <f>$H$26/H134*E134</f>
        <v>27</v>
      </c>
      <c r="N134" s="39">
        <f t="shared" si="29"/>
        <v>0</v>
      </c>
      <c r="O134" s="63">
        <f t="shared" si="26"/>
        <v>82</v>
      </c>
      <c r="P134" s="95">
        <f t="shared" si="27"/>
        <v>35.707499999999996</v>
      </c>
      <c r="Q134" s="41">
        <f t="shared" si="28"/>
        <v>0</v>
      </c>
    </row>
    <row r="135" spans="1:17" ht="16.5" hidden="1" thickBot="1">
      <c r="A135" s="265" t="s">
        <v>77</v>
      </c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121"/>
      <c r="O135" s="64">
        <f>SUM(O113:O134)</f>
        <v>1804.095957650225</v>
      </c>
      <c r="P135" s="55"/>
    </row>
    <row r="136" spans="1:17" hidden="1"/>
    <row r="137" spans="1:17" ht="15.75" hidden="1" thickBot="1"/>
    <row r="138" spans="1:17" ht="15.75" hidden="1">
      <c r="A138" s="26" t="s">
        <v>31</v>
      </c>
      <c r="B138" s="27" t="s">
        <v>5</v>
      </c>
      <c r="C138" s="50"/>
      <c r="D138" s="123"/>
      <c r="E138" s="123"/>
      <c r="F138" s="123"/>
      <c r="G138" s="28"/>
      <c r="H138" s="29"/>
      <c r="I138" s="29"/>
      <c r="J138" s="28"/>
      <c r="K138" s="28"/>
      <c r="L138" s="30"/>
      <c r="M138" s="31"/>
      <c r="N138" s="31"/>
      <c r="O138" s="60"/>
      <c r="P138" s="32"/>
    </row>
    <row r="139" spans="1:17" ht="63" hidden="1">
      <c r="A139" s="12" t="s">
        <v>34</v>
      </c>
      <c r="B139" s="1" t="s">
        <v>35</v>
      </c>
      <c r="C139" s="6" t="s">
        <v>36</v>
      </c>
      <c r="D139" s="125" t="s">
        <v>37</v>
      </c>
      <c r="E139" s="125" t="s">
        <v>38</v>
      </c>
      <c r="F139" s="125" t="s">
        <v>39</v>
      </c>
      <c r="G139" s="6" t="s">
        <v>40</v>
      </c>
      <c r="H139" s="5" t="s">
        <v>41</v>
      </c>
      <c r="I139" s="5" t="s">
        <v>42</v>
      </c>
      <c r="J139" s="6" t="s">
        <v>43</v>
      </c>
      <c r="K139" s="6" t="s">
        <v>44</v>
      </c>
      <c r="L139" s="33" t="s">
        <v>45</v>
      </c>
      <c r="M139" s="33" t="s">
        <v>46</v>
      </c>
      <c r="N139" s="33" t="s">
        <v>47</v>
      </c>
      <c r="O139" s="61" t="s">
        <v>48</v>
      </c>
      <c r="P139" s="91" t="s">
        <v>49</v>
      </c>
    </row>
    <row r="140" spans="1:17" hidden="1">
      <c r="A140" s="35">
        <v>1</v>
      </c>
      <c r="B140" s="2" t="s">
        <v>89</v>
      </c>
      <c r="C140" s="7">
        <v>31.979600000000001</v>
      </c>
      <c r="D140" s="126">
        <v>55</v>
      </c>
      <c r="E140" s="126">
        <v>45</v>
      </c>
      <c r="F140" s="126">
        <v>5</v>
      </c>
      <c r="G140" s="51">
        <v>32</v>
      </c>
      <c r="H140" s="43">
        <v>0.4</v>
      </c>
      <c r="I140" s="43">
        <v>0</v>
      </c>
      <c r="J140" s="51">
        <f t="shared" ref="J140:J161" si="30">G140+(G140*H140)</f>
        <v>44.8</v>
      </c>
      <c r="K140" s="51">
        <f t="shared" ref="K140:K161" si="31">J140-(J140*I140)</f>
        <v>44.8</v>
      </c>
      <c r="L140" s="88">
        <f>$G$5/G140*(D140)</f>
        <v>54.965625000000003</v>
      </c>
      <c r="M140" s="89">
        <f>$H$5/H140*E140</f>
        <v>23.624999999999996</v>
      </c>
      <c r="N140" s="39">
        <f>I140/$I$194*(F140)</f>
        <v>0</v>
      </c>
      <c r="O140" s="62">
        <f t="shared" ref="O140:O161" si="32">L140+M140+N140</f>
        <v>78.590625000000003</v>
      </c>
      <c r="P140" s="94">
        <f t="shared" ref="P140:P161" si="33">G140+(G140*H140)</f>
        <v>44.8</v>
      </c>
      <c r="Q140" s="41">
        <f t="shared" ref="Q140:Q161" si="34">J140-P140</f>
        <v>0</v>
      </c>
    </row>
    <row r="141" spans="1:17" hidden="1">
      <c r="A141" s="35">
        <v>2</v>
      </c>
      <c r="B141" s="2" t="s">
        <v>90</v>
      </c>
      <c r="C141" s="7">
        <v>27.7379</v>
      </c>
      <c r="D141" s="126">
        <v>55</v>
      </c>
      <c r="E141" s="126">
        <v>45</v>
      </c>
      <c r="F141" s="126">
        <v>5</v>
      </c>
      <c r="G141" s="51">
        <v>27.75</v>
      </c>
      <c r="H141" s="43">
        <v>0.4</v>
      </c>
      <c r="I141" s="43">
        <v>0</v>
      </c>
      <c r="J141" s="51">
        <f t="shared" si="30"/>
        <v>38.85</v>
      </c>
      <c r="K141" s="51">
        <f t="shared" si="31"/>
        <v>38.85</v>
      </c>
      <c r="L141" s="88">
        <f>$G$6/G141*(D141)</f>
        <v>54.980180180180177</v>
      </c>
      <c r="M141" s="89">
        <f>$H$6/H141*E141</f>
        <v>23.624999999999996</v>
      </c>
      <c r="N141" s="39">
        <f t="shared" ref="N141:N161" si="35">I141/$I$194*(F141)</f>
        <v>0</v>
      </c>
      <c r="O141" s="62">
        <f t="shared" si="32"/>
        <v>78.60518018018017</v>
      </c>
      <c r="P141" s="94">
        <f t="shared" si="33"/>
        <v>38.85</v>
      </c>
      <c r="Q141" s="41">
        <f t="shared" si="34"/>
        <v>0</v>
      </c>
    </row>
    <row r="142" spans="1:17" hidden="1">
      <c r="A142" s="35">
        <v>3</v>
      </c>
      <c r="B142" s="2" t="s">
        <v>91</v>
      </c>
      <c r="C142" s="7">
        <v>38.660899999999998</v>
      </c>
      <c r="D142" s="126">
        <v>55</v>
      </c>
      <c r="E142" s="126">
        <v>45</v>
      </c>
      <c r="F142" s="126">
        <v>5</v>
      </c>
      <c r="G142" s="51">
        <v>38.700000000000003</v>
      </c>
      <c r="H142" s="43">
        <v>0.4</v>
      </c>
      <c r="I142" s="43">
        <v>0</v>
      </c>
      <c r="J142" s="51">
        <f t="shared" si="30"/>
        <v>54.180000000000007</v>
      </c>
      <c r="K142" s="51">
        <f t="shared" si="31"/>
        <v>54.180000000000007</v>
      </c>
      <c r="L142" s="88">
        <f>$G$34/G142*(D142)</f>
        <v>54.944431524547795</v>
      </c>
      <c r="M142" s="89">
        <f>$H$7/H142*E142</f>
        <v>23.624999999999996</v>
      </c>
      <c r="N142" s="39">
        <f t="shared" si="35"/>
        <v>0</v>
      </c>
      <c r="O142" s="62">
        <f t="shared" si="32"/>
        <v>78.569431524547795</v>
      </c>
      <c r="P142" s="94">
        <f t="shared" si="33"/>
        <v>54.180000000000007</v>
      </c>
      <c r="Q142" s="41">
        <f t="shared" si="34"/>
        <v>0</v>
      </c>
    </row>
    <row r="143" spans="1:17" hidden="1">
      <c r="A143" s="35">
        <v>4</v>
      </c>
      <c r="B143" s="2" t="s">
        <v>92</v>
      </c>
      <c r="C143" s="7">
        <v>35.161900000000003</v>
      </c>
      <c r="D143" s="126">
        <v>55</v>
      </c>
      <c r="E143" s="126">
        <v>45</v>
      </c>
      <c r="F143" s="126">
        <v>5</v>
      </c>
      <c r="G143" s="51">
        <v>35.200000000000003</v>
      </c>
      <c r="H143" s="43">
        <v>0.4</v>
      </c>
      <c r="I143" s="43">
        <v>0</v>
      </c>
      <c r="J143" s="51">
        <f t="shared" si="30"/>
        <v>49.28</v>
      </c>
      <c r="K143" s="51">
        <f t="shared" si="31"/>
        <v>49.28</v>
      </c>
      <c r="L143" s="88">
        <f>$G$35/G143*(D143)</f>
        <v>54.940468750000001</v>
      </c>
      <c r="M143" s="89">
        <f>$H$8/H143*E143</f>
        <v>23.624999999999996</v>
      </c>
      <c r="N143" s="39">
        <f t="shared" si="35"/>
        <v>0</v>
      </c>
      <c r="O143" s="62">
        <f t="shared" si="32"/>
        <v>78.565468749999994</v>
      </c>
      <c r="P143" s="94">
        <f t="shared" si="33"/>
        <v>49.28</v>
      </c>
      <c r="Q143" s="41">
        <f t="shared" si="34"/>
        <v>0</v>
      </c>
    </row>
    <row r="144" spans="1:17" hidden="1">
      <c r="A144" s="35">
        <v>5</v>
      </c>
      <c r="B144" s="2" t="s">
        <v>93</v>
      </c>
      <c r="C144" s="7">
        <v>18.940000000000001</v>
      </c>
      <c r="D144" s="126">
        <v>55</v>
      </c>
      <c r="E144" s="126">
        <v>45</v>
      </c>
      <c r="F144" s="126">
        <v>5</v>
      </c>
      <c r="G144" s="51">
        <v>19</v>
      </c>
      <c r="H144" s="43">
        <v>0.4</v>
      </c>
      <c r="I144" s="43">
        <v>0</v>
      </c>
      <c r="J144" s="51">
        <f t="shared" si="30"/>
        <v>26.6</v>
      </c>
      <c r="K144" s="51">
        <f t="shared" si="31"/>
        <v>26.6</v>
      </c>
      <c r="L144" s="88">
        <f>$G$36/G144*(D144)</f>
        <v>54.826315789473689</v>
      </c>
      <c r="M144" s="89">
        <f>$H$9/H144*E144</f>
        <v>23.624999999999996</v>
      </c>
      <c r="N144" s="39">
        <f t="shared" si="35"/>
        <v>0</v>
      </c>
      <c r="O144" s="62">
        <f t="shared" si="32"/>
        <v>78.451315789473682</v>
      </c>
      <c r="P144" s="94">
        <f t="shared" si="33"/>
        <v>26.6</v>
      </c>
      <c r="Q144" s="41">
        <f t="shared" si="34"/>
        <v>0</v>
      </c>
    </row>
    <row r="145" spans="1:17" hidden="1">
      <c r="A145" s="35">
        <v>6</v>
      </c>
      <c r="B145" s="2" t="s">
        <v>94</v>
      </c>
      <c r="C145" s="7">
        <v>21.5</v>
      </c>
      <c r="D145" s="126">
        <v>55</v>
      </c>
      <c r="E145" s="126">
        <v>45</v>
      </c>
      <c r="F145" s="126">
        <v>5</v>
      </c>
      <c r="G145" s="51">
        <v>21.5</v>
      </c>
      <c r="H145" s="43">
        <v>0.4</v>
      </c>
      <c r="I145" s="43">
        <v>0</v>
      </c>
      <c r="J145" s="51">
        <f t="shared" si="30"/>
        <v>30.1</v>
      </c>
      <c r="K145" s="51">
        <f t="shared" si="31"/>
        <v>30.1</v>
      </c>
      <c r="L145" s="88">
        <f>$G$10/G145*(D145)</f>
        <v>55</v>
      </c>
      <c r="M145" s="89">
        <f>$H$10/H145*E145</f>
        <v>23.624999999999996</v>
      </c>
      <c r="N145" s="39">
        <f t="shared" si="35"/>
        <v>0</v>
      </c>
      <c r="O145" s="62">
        <f t="shared" si="32"/>
        <v>78.625</v>
      </c>
      <c r="P145" s="94">
        <f t="shared" si="33"/>
        <v>30.1</v>
      </c>
      <c r="Q145" s="41">
        <f t="shared" si="34"/>
        <v>0</v>
      </c>
    </row>
    <row r="146" spans="1:17" hidden="1">
      <c r="A146" s="35">
        <v>7</v>
      </c>
      <c r="B146" s="2" t="s">
        <v>95</v>
      </c>
      <c r="C146" s="7">
        <v>36.005800000000001</v>
      </c>
      <c r="D146" s="126">
        <v>55</v>
      </c>
      <c r="E146" s="126">
        <v>45</v>
      </c>
      <c r="F146" s="126">
        <v>5</v>
      </c>
      <c r="G146" s="51">
        <v>36.25</v>
      </c>
      <c r="H146" s="43">
        <v>0.4</v>
      </c>
      <c r="I146" s="43">
        <v>0</v>
      </c>
      <c r="J146" s="51">
        <f t="shared" si="30"/>
        <v>50.75</v>
      </c>
      <c r="K146" s="51">
        <f t="shared" si="31"/>
        <v>50.75</v>
      </c>
      <c r="L146" s="88">
        <f>$G$11/G146*(D146)</f>
        <v>54.635862068965515</v>
      </c>
      <c r="M146" s="89">
        <f>$H$11/H146*E146</f>
        <v>23.624999999999996</v>
      </c>
      <c r="N146" s="39">
        <f t="shared" si="35"/>
        <v>0</v>
      </c>
      <c r="O146" s="62">
        <f t="shared" si="32"/>
        <v>78.260862068965508</v>
      </c>
      <c r="P146" s="94">
        <f t="shared" si="33"/>
        <v>50.75</v>
      </c>
      <c r="Q146" s="41">
        <f t="shared" si="34"/>
        <v>0</v>
      </c>
    </row>
    <row r="147" spans="1:17" hidden="1">
      <c r="A147" s="35">
        <v>8</v>
      </c>
      <c r="B147" s="2" t="s">
        <v>96</v>
      </c>
      <c r="C147" s="7">
        <v>32.747100000000003</v>
      </c>
      <c r="D147" s="126">
        <v>55</v>
      </c>
      <c r="E147" s="126">
        <v>45</v>
      </c>
      <c r="F147" s="126">
        <v>5</v>
      </c>
      <c r="G147" s="51">
        <v>32.75</v>
      </c>
      <c r="H147" s="43">
        <v>0.4</v>
      </c>
      <c r="I147" s="43">
        <v>0</v>
      </c>
      <c r="J147" s="51">
        <f t="shared" si="30"/>
        <v>45.85</v>
      </c>
      <c r="K147" s="51">
        <f t="shared" si="31"/>
        <v>45.85</v>
      </c>
      <c r="L147" s="88">
        <f>$G$12/G147*(D147)</f>
        <v>55</v>
      </c>
      <c r="M147" s="89">
        <f>$H$12/H147*E147</f>
        <v>23.624999999999996</v>
      </c>
      <c r="N147" s="39">
        <f t="shared" si="35"/>
        <v>0</v>
      </c>
      <c r="O147" s="62">
        <f t="shared" si="32"/>
        <v>78.625</v>
      </c>
      <c r="P147" s="94">
        <f t="shared" si="33"/>
        <v>45.85</v>
      </c>
      <c r="Q147" s="41">
        <f t="shared" si="34"/>
        <v>0</v>
      </c>
    </row>
    <row r="148" spans="1:17" hidden="1">
      <c r="A148" s="35">
        <v>9</v>
      </c>
      <c r="B148" s="2" t="s">
        <v>97</v>
      </c>
      <c r="C148" s="7">
        <v>36.869900000000001</v>
      </c>
      <c r="D148" s="126">
        <v>55</v>
      </c>
      <c r="E148" s="126">
        <v>45</v>
      </c>
      <c r="F148" s="126">
        <v>5</v>
      </c>
      <c r="G148" s="51">
        <v>36.9</v>
      </c>
      <c r="H148" s="43">
        <v>0.4</v>
      </c>
      <c r="I148" s="43">
        <v>0</v>
      </c>
      <c r="J148" s="51">
        <f t="shared" si="30"/>
        <v>51.66</v>
      </c>
      <c r="K148" s="51">
        <f t="shared" si="31"/>
        <v>51.66</v>
      </c>
      <c r="L148" s="88">
        <f>$G$13/G148*(D148)</f>
        <v>54.955284552845526</v>
      </c>
      <c r="M148" s="89">
        <f>$H$13/H148*E148</f>
        <v>23.624999999999996</v>
      </c>
      <c r="N148" s="39">
        <f t="shared" si="35"/>
        <v>0</v>
      </c>
      <c r="O148" s="62">
        <f t="shared" si="32"/>
        <v>78.580284552845526</v>
      </c>
      <c r="P148" s="94">
        <f t="shared" si="33"/>
        <v>51.66</v>
      </c>
      <c r="Q148" s="41">
        <f t="shared" si="34"/>
        <v>0</v>
      </c>
    </row>
    <row r="149" spans="1:17" hidden="1">
      <c r="A149" s="35">
        <v>10</v>
      </c>
      <c r="B149" s="2" t="s">
        <v>98</v>
      </c>
      <c r="C149" s="7">
        <v>40.538899999999998</v>
      </c>
      <c r="D149" s="126">
        <v>55</v>
      </c>
      <c r="E149" s="126">
        <v>45</v>
      </c>
      <c r="F149" s="126">
        <v>5</v>
      </c>
      <c r="G149" s="51">
        <v>40.6</v>
      </c>
      <c r="H149" s="43">
        <v>0.4</v>
      </c>
      <c r="I149" s="43">
        <v>0</v>
      </c>
      <c r="J149" s="51">
        <f t="shared" si="30"/>
        <v>56.84</v>
      </c>
      <c r="K149" s="51">
        <f t="shared" si="31"/>
        <v>56.84</v>
      </c>
      <c r="L149" s="88">
        <f>$G$14/G149*(D149)</f>
        <v>54.918719211822655</v>
      </c>
      <c r="M149" s="89">
        <f>$H$14/H149*E149</f>
        <v>23.624999999999996</v>
      </c>
      <c r="N149" s="39">
        <f t="shared" si="35"/>
        <v>0</v>
      </c>
      <c r="O149" s="62">
        <f t="shared" si="32"/>
        <v>78.543719211822648</v>
      </c>
      <c r="P149" s="94">
        <f t="shared" si="33"/>
        <v>56.84</v>
      </c>
      <c r="Q149" s="41">
        <f t="shared" si="34"/>
        <v>0</v>
      </c>
    </row>
    <row r="150" spans="1:17" hidden="1">
      <c r="A150" s="35">
        <v>11</v>
      </c>
      <c r="B150" s="2" t="s">
        <v>99</v>
      </c>
      <c r="C150" s="7">
        <v>45.642800000000001</v>
      </c>
      <c r="D150" s="126">
        <v>55</v>
      </c>
      <c r="E150" s="126">
        <v>45</v>
      </c>
      <c r="F150" s="126">
        <v>5</v>
      </c>
      <c r="G150" s="51">
        <v>45.75</v>
      </c>
      <c r="H150" s="43">
        <v>0.4</v>
      </c>
      <c r="I150" s="43">
        <v>0</v>
      </c>
      <c r="J150" s="51">
        <f t="shared" si="30"/>
        <v>64.05</v>
      </c>
      <c r="K150" s="51">
        <f t="shared" si="31"/>
        <v>64.05</v>
      </c>
      <c r="L150" s="88">
        <f>$G$42/G150*(D150)</f>
        <v>54.871125683060107</v>
      </c>
      <c r="M150" s="89">
        <f>$H$15/H150*E150</f>
        <v>23.624999999999996</v>
      </c>
      <c r="N150" s="39">
        <f t="shared" si="35"/>
        <v>0</v>
      </c>
      <c r="O150" s="62">
        <f t="shared" si="32"/>
        <v>78.4961256830601</v>
      </c>
      <c r="P150" s="94">
        <f t="shared" si="33"/>
        <v>64.05</v>
      </c>
      <c r="Q150" s="41">
        <f t="shared" si="34"/>
        <v>0</v>
      </c>
    </row>
    <row r="151" spans="1:17" hidden="1">
      <c r="A151" s="35">
        <v>12</v>
      </c>
      <c r="B151" s="3" t="s">
        <v>100</v>
      </c>
      <c r="C151" s="9">
        <v>33.533000000000001</v>
      </c>
      <c r="D151" s="126">
        <v>55</v>
      </c>
      <c r="E151" s="126">
        <v>45</v>
      </c>
      <c r="F151" s="126">
        <v>5</v>
      </c>
      <c r="G151" s="51">
        <v>33.549999999999997</v>
      </c>
      <c r="H151" s="43">
        <v>0.4</v>
      </c>
      <c r="I151" s="43">
        <v>0</v>
      </c>
      <c r="J151" s="51">
        <f t="shared" si="30"/>
        <v>46.97</v>
      </c>
      <c r="K151" s="51">
        <f t="shared" si="31"/>
        <v>46.97</v>
      </c>
      <c r="L151" s="88">
        <f>$G$17/G151*(D151)</f>
        <v>48.819672131147549</v>
      </c>
      <c r="M151" s="89">
        <f>$H$16/H151*E151</f>
        <v>23.624999999999996</v>
      </c>
      <c r="N151" s="39">
        <f t="shared" si="35"/>
        <v>0</v>
      </c>
      <c r="O151" s="62">
        <f t="shared" si="32"/>
        <v>72.444672131147541</v>
      </c>
      <c r="P151" s="94">
        <f t="shared" si="33"/>
        <v>46.97</v>
      </c>
      <c r="Q151" s="41">
        <f t="shared" si="34"/>
        <v>0</v>
      </c>
    </row>
    <row r="152" spans="1:17" hidden="1">
      <c r="A152" s="35">
        <v>13</v>
      </c>
      <c r="B152" s="2" t="s">
        <v>101</v>
      </c>
      <c r="C152" s="7">
        <v>29.783300000000001</v>
      </c>
      <c r="D152" s="126">
        <v>55</v>
      </c>
      <c r="E152" s="126">
        <v>45</v>
      </c>
      <c r="F152" s="126">
        <v>5</v>
      </c>
      <c r="G152" s="51">
        <v>29.8</v>
      </c>
      <c r="H152" s="43">
        <v>0.4</v>
      </c>
      <c r="I152" s="43">
        <v>0</v>
      </c>
      <c r="J152" s="51">
        <f t="shared" si="30"/>
        <v>41.72</v>
      </c>
      <c r="K152" s="51">
        <f t="shared" si="31"/>
        <v>41.72</v>
      </c>
      <c r="L152" s="88">
        <f>$G$17/G152*(D152)</f>
        <v>54.963087248322147</v>
      </c>
      <c r="M152" s="89">
        <f>$H$17/H152*E152</f>
        <v>23.624999999999996</v>
      </c>
      <c r="N152" s="39">
        <f t="shared" si="35"/>
        <v>0</v>
      </c>
      <c r="O152" s="62">
        <f t="shared" si="32"/>
        <v>78.58808724832214</v>
      </c>
      <c r="P152" s="94">
        <f t="shared" si="33"/>
        <v>41.72</v>
      </c>
      <c r="Q152" s="41">
        <f t="shared" si="34"/>
        <v>0</v>
      </c>
    </row>
    <row r="153" spans="1:17" hidden="1">
      <c r="A153" s="35">
        <v>14</v>
      </c>
      <c r="B153" s="2" t="s">
        <v>102</v>
      </c>
      <c r="C153" s="7">
        <v>20.867599999999999</v>
      </c>
      <c r="D153" s="126">
        <v>55</v>
      </c>
      <c r="E153" s="126">
        <v>45</v>
      </c>
      <c r="F153" s="126">
        <v>5</v>
      </c>
      <c r="G153" s="51">
        <v>20.9</v>
      </c>
      <c r="H153" s="43">
        <v>0.4</v>
      </c>
      <c r="I153" s="43">
        <v>0</v>
      </c>
      <c r="J153" s="51">
        <f t="shared" si="30"/>
        <v>29.259999999999998</v>
      </c>
      <c r="K153" s="51">
        <f t="shared" si="31"/>
        <v>29.259999999999998</v>
      </c>
      <c r="L153" s="88">
        <f>$G$18/G153*(D153)</f>
        <v>54.921052631578952</v>
      </c>
      <c r="M153" s="89">
        <f>$H$18/H153*E153</f>
        <v>23.624999999999996</v>
      </c>
      <c r="N153" s="39">
        <f t="shared" si="35"/>
        <v>0</v>
      </c>
      <c r="O153" s="62">
        <f t="shared" si="32"/>
        <v>78.546052631578945</v>
      </c>
      <c r="P153" s="94">
        <f t="shared" si="33"/>
        <v>29.259999999999998</v>
      </c>
      <c r="Q153" s="41">
        <f t="shared" si="34"/>
        <v>0</v>
      </c>
    </row>
    <row r="154" spans="1:17" hidden="1">
      <c r="A154" s="35">
        <v>15</v>
      </c>
      <c r="B154" s="2" t="s">
        <v>103</v>
      </c>
      <c r="C154" s="7">
        <v>22.944099999999999</v>
      </c>
      <c r="D154" s="126">
        <v>55</v>
      </c>
      <c r="E154" s="126">
        <v>45</v>
      </c>
      <c r="F154" s="126">
        <v>5</v>
      </c>
      <c r="G154" s="51">
        <v>23</v>
      </c>
      <c r="H154" s="43">
        <v>0.4</v>
      </c>
      <c r="I154" s="43">
        <v>0</v>
      </c>
      <c r="J154" s="51">
        <f t="shared" si="30"/>
        <v>32.200000000000003</v>
      </c>
      <c r="K154" s="51">
        <f t="shared" si="31"/>
        <v>32.200000000000003</v>
      </c>
      <c r="L154" s="88">
        <f>$G$19/G154*(D154)</f>
        <v>54.856521739130443</v>
      </c>
      <c r="M154" s="89">
        <f>$H$19/H154*E154</f>
        <v>23.624999999999996</v>
      </c>
      <c r="N154" s="39">
        <f t="shared" si="35"/>
        <v>0</v>
      </c>
      <c r="O154" s="62">
        <f t="shared" si="32"/>
        <v>78.481521739130443</v>
      </c>
      <c r="P154" s="94">
        <f t="shared" si="33"/>
        <v>32.200000000000003</v>
      </c>
      <c r="Q154" s="41">
        <f t="shared" si="34"/>
        <v>0</v>
      </c>
    </row>
    <row r="155" spans="1:17" hidden="1">
      <c r="A155" s="35">
        <v>16</v>
      </c>
      <c r="B155" s="2" t="s">
        <v>104</v>
      </c>
      <c r="C155" s="7">
        <v>25.227399999999999</v>
      </c>
      <c r="D155" s="126">
        <v>55</v>
      </c>
      <c r="E155" s="126">
        <v>45</v>
      </c>
      <c r="F155" s="126">
        <v>5</v>
      </c>
      <c r="G155" s="51">
        <v>25.5</v>
      </c>
      <c r="H155" s="43">
        <v>0.4</v>
      </c>
      <c r="I155" s="43">
        <v>0</v>
      </c>
      <c r="J155" s="51">
        <f t="shared" si="30"/>
        <v>35.700000000000003</v>
      </c>
      <c r="K155" s="51">
        <f t="shared" si="31"/>
        <v>35.700000000000003</v>
      </c>
      <c r="L155" s="88">
        <f>$G$20/G155*(D155)</f>
        <v>54.417647058823526</v>
      </c>
      <c r="M155" s="89">
        <f>$H$20/H155*E155</f>
        <v>23.624999999999996</v>
      </c>
      <c r="N155" s="39">
        <f t="shared" si="35"/>
        <v>0</v>
      </c>
      <c r="O155" s="62">
        <f t="shared" si="32"/>
        <v>78.042647058823519</v>
      </c>
      <c r="P155" s="94">
        <f t="shared" si="33"/>
        <v>35.700000000000003</v>
      </c>
      <c r="Q155" s="41">
        <f t="shared" si="34"/>
        <v>0</v>
      </c>
    </row>
    <row r="156" spans="1:17" hidden="1">
      <c r="A156" s="35">
        <v>17</v>
      </c>
      <c r="B156" s="2" t="s">
        <v>105</v>
      </c>
      <c r="C156" s="7">
        <v>25.227399999999999</v>
      </c>
      <c r="D156" s="126">
        <v>55</v>
      </c>
      <c r="E156" s="126">
        <v>45</v>
      </c>
      <c r="F156" s="126">
        <v>5</v>
      </c>
      <c r="G156" s="51">
        <v>25.3</v>
      </c>
      <c r="H156" s="43">
        <v>0.4</v>
      </c>
      <c r="I156" s="43">
        <v>0</v>
      </c>
      <c r="J156" s="51">
        <f t="shared" si="30"/>
        <v>35.42</v>
      </c>
      <c r="K156" s="51">
        <f t="shared" si="31"/>
        <v>35.42</v>
      </c>
      <c r="L156" s="88">
        <f>$G$21/G156*(D156)</f>
        <v>54.847826086956523</v>
      </c>
      <c r="M156" s="89">
        <f>$H$21/H156*E156</f>
        <v>23.624999999999996</v>
      </c>
      <c r="N156" s="39">
        <f t="shared" si="35"/>
        <v>0</v>
      </c>
      <c r="O156" s="62">
        <f t="shared" si="32"/>
        <v>78.472826086956516</v>
      </c>
      <c r="P156" s="94">
        <f t="shared" si="33"/>
        <v>35.42</v>
      </c>
      <c r="Q156" s="41">
        <f t="shared" si="34"/>
        <v>0</v>
      </c>
    </row>
    <row r="157" spans="1:17" hidden="1">
      <c r="A157" s="35">
        <v>18</v>
      </c>
      <c r="B157" s="2" t="s">
        <v>106</v>
      </c>
      <c r="C157" s="7">
        <v>27.7379</v>
      </c>
      <c r="D157" s="126">
        <v>55</v>
      </c>
      <c r="E157" s="126">
        <v>45</v>
      </c>
      <c r="F157" s="126">
        <v>5</v>
      </c>
      <c r="G157" s="51">
        <v>27.8</v>
      </c>
      <c r="H157" s="43">
        <v>0.4</v>
      </c>
      <c r="I157" s="43">
        <v>0</v>
      </c>
      <c r="J157" s="51">
        <f t="shared" si="30"/>
        <v>38.92</v>
      </c>
      <c r="K157" s="51">
        <f t="shared" si="31"/>
        <v>38.92</v>
      </c>
      <c r="L157" s="88">
        <f>$G$22/G157*(D157)</f>
        <v>54.881294964028775</v>
      </c>
      <c r="M157" s="89">
        <f>$H$22/H157*E157</f>
        <v>23.624999999999996</v>
      </c>
      <c r="N157" s="39">
        <f t="shared" si="35"/>
        <v>0</v>
      </c>
      <c r="O157" s="62">
        <f t="shared" si="32"/>
        <v>78.506294964028768</v>
      </c>
      <c r="P157" s="94">
        <f t="shared" si="33"/>
        <v>38.92</v>
      </c>
      <c r="Q157" s="41">
        <f t="shared" si="34"/>
        <v>0</v>
      </c>
    </row>
    <row r="158" spans="1:17" hidden="1">
      <c r="A158" s="35">
        <v>19</v>
      </c>
      <c r="B158" s="2" t="s">
        <v>107</v>
      </c>
      <c r="C158" s="7">
        <v>31.227799999999998</v>
      </c>
      <c r="D158" s="126">
        <v>55</v>
      </c>
      <c r="E158" s="126">
        <v>45</v>
      </c>
      <c r="F158" s="126">
        <v>5</v>
      </c>
      <c r="G158" s="51">
        <v>31.25</v>
      </c>
      <c r="H158" s="43">
        <v>0.4</v>
      </c>
      <c r="I158" s="43">
        <v>0</v>
      </c>
      <c r="J158" s="51">
        <f t="shared" si="30"/>
        <v>43.75</v>
      </c>
      <c r="K158" s="51">
        <f t="shared" si="31"/>
        <v>43.75</v>
      </c>
      <c r="L158" s="88">
        <f>$G$23/G158*(D158)</f>
        <v>54.964800000000004</v>
      </c>
      <c r="M158" s="89">
        <f>$H$23/H158*E158</f>
        <v>23.624999999999996</v>
      </c>
      <c r="N158" s="39">
        <f t="shared" si="35"/>
        <v>0</v>
      </c>
      <c r="O158" s="62">
        <f t="shared" si="32"/>
        <v>78.589799999999997</v>
      </c>
      <c r="P158" s="94">
        <f t="shared" si="33"/>
        <v>43.75</v>
      </c>
      <c r="Q158" s="41">
        <f t="shared" si="34"/>
        <v>0</v>
      </c>
    </row>
    <row r="159" spans="1:17" hidden="1">
      <c r="A159" s="35">
        <v>20</v>
      </c>
      <c r="B159" s="2" t="s">
        <v>108</v>
      </c>
      <c r="C159" s="7">
        <v>22.131399999999999</v>
      </c>
      <c r="D159" s="126">
        <v>55</v>
      </c>
      <c r="E159" s="126">
        <v>45</v>
      </c>
      <c r="F159" s="126">
        <v>5</v>
      </c>
      <c r="G159" s="51">
        <v>22.2</v>
      </c>
      <c r="H159" s="43">
        <v>0.4</v>
      </c>
      <c r="I159" s="43">
        <v>0</v>
      </c>
      <c r="J159" s="51">
        <f t="shared" si="30"/>
        <v>31.08</v>
      </c>
      <c r="K159" s="51">
        <f t="shared" si="31"/>
        <v>31.08</v>
      </c>
      <c r="L159" s="88">
        <f>$G$24/G159*(D159)</f>
        <v>54.826576576576578</v>
      </c>
      <c r="M159" s="89">
        <f>$H$24/H159*E159</f>
        <v>23.624999999999996</v>
      </c>
      <c r="N159" s="39">
        <f t="shared" si="35"/>
        <v>0</v>
      </c>
      <c r="O159" s="62">
        <f t="shared" si="32"/>
        <v>78.451576576576571</v>
      </c>
      <c r="P159" s="94">
        <f t="shared" si="33"/>
        <v>31.08</v>
      </c>
      <c r="Q159" s="41">
        <f t="shared" si="34"/>
        <v>0</v>
      </c>
    </row>
    <row r="160" spans="1:17" hidden="1">
      <c r="A160" s="35">
        <v>21</v>
      </c>
      <c r="B160" s="2" t="s">
        <v>109</v>
      </c>
      <c r="C160" s="7">
        <v>24.058700000000002</v>
      </c>
      <c r="D160" s="126">
        <v>55</v>
      </c>
      <c r="E160" s="126">
        <v>45</v>
      </c>
      <c r="F160" s="126">
        <v>5</v>
      </c>
      <c r="G160" s="51">
        <v>24.1</v>
      </c>
      <c r="H160" s="43">
        <v>0.4</v>
      </c>
      <c r="I160" s="43">
        <v>0</v>
      </c>
      <c r="J160" s="51">
        <f t="shared" si="30"/>
        <v>33.74</v>
      </c>
      <c r="K160" s="51">
        <f t="shared" si="31"/>
        <v>33.74</v>
      </c>
      <c r="L160" s="88">
        <f>$G$25/G160*(D160)</f>
        <v>54.908713692946051</v>
      </c>
      <c r="M160" s="89">
        <f>$H$25/H160*E160</f>
        <v>23.624999999999996</v>
      </c>
      <c r="N160" s="39">
        <f t="shared" si="35"/>
        <v>0</v>
      </c>
      <c r="O160" s="62">
        <f t="shared" si="32"/>
        <v>78.533713692946051</v>
      </c>
      <c r="P160" s="94">
        <f t="shared" si="33"/>
        <v>33.74</v>
      </c>
      <c r="Q160" s="41">
        <f t="shared" si="34"/>
        <v>0</v>
      </c>
    </row>
    <row r="161" spans="1:23" ht="15.75" hidden="1" thickBot="1">
      <c r="A161" s="44">
        <v>22</v>
      </c>
      <c r="B161" s="10" t="s">
        <v>110</v>
      </c>
      <c r="C161" s="11">
        <v>26.4529</v>
      </c>
      <c r="D161" s="127">
        <v>55</v>
      </c>
      <c r="E161" s="127">
        <v>45</v>
      </c>
      <c r="F161" s="126">
        <v>5</v>
      </c>
      <c r="G161" s="53">
        <v>26.5</v>
      </c>
      <c r="H161" s="46">
        <v>0.4</v>
      </c>
      <c r="I161" s="43">
        <v>0</v>
      </c>
      <c r="J161" s="51">
        <f t="shared" si="30"/>
        <v>37.1</v>
      </c>
      <c r="K161" s="51">
        <f t="shared" si="31"/>
        <v>37.1</v>
      </c>
      <c r="L161" s="90">
        <f>$G$26/G161*(D161)</f>
        <v>54.89622641509434</v>
      </c>
      <c r="M161" s="89">
        <f>$H$26/H161*E161</f>
        <v>23.624999999999996</v>
      </c>
      <c r="N161" s="39">
        <f t="shared" si="35"/>
        <v>0</v>
      </c>
      <c r="O161" s="63">
        <f t="shared" si="32"/>
        <v>78.521226415094333</v>
      </c>
      <c r="P161" s="95">
        <f t="shared" si="33"/>
        <v>37.1</v>
      </c>
      <c r="Q161" s="41">
        <f t="shared" si="34"/>
        <v>0</v>
      </c>
    </row>
    <row r="162" spans="1:23" ht="16.5" hidden="1" thickBot="1">
      <c r="A162" s="265" t="s">
        <v>77</v>
      </c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121"/>
      <c r="O162" s="64">
        <f>SUM(O140:O161)</f>
        <v>1721.0914313055002</v>
      </c>
      <c r="P162" s="55"/>
    </row>
    <row r="163" spans="1:23" hidden="1"/>
    <row r="164" spans="1:23" ht="15.75" thickBot="1"/>
    <row r="165" spans="1:23" ht="15.75">
      <c r="A165" s="26" t="s">
        <v>31</v>
      </c>
      <c r="B165" s="27" t="s">
        <v>6</v>
      </c>
      <c r="C165" s="50"/>
      <c r="D165" s="123"/>
      <c r="E165" s="123"/>
      <c r="F165" s="123"/>
      <c r="G165" s="28"/>
      <c r="H165" s="29"/>
      <c r="I165" s="29"/>
      <c r="J165" s="28"/>
      <c r="K165" s="28"/>
      <c r="L165" s="30"/>
      <c r="M165" s="31"/>
      <c r="N165" s="31"/>
      <c r="O165" s="60"/>
      <c r="P165" s="32"/>
    </row>
    <row r="166" spans="1:23" ht="78.75">
      <c r="A166" s="12" t="s">
        <v>34</v>
      </c>
      <c r="B166" s="1" t="s">
        <v>182</v>
      </c>
      <c r="C166" s="6" t="s">
        <v>36</v>
      </c>
      <c r="D166" s="125" t="s">
        <v>37</v>
      </c>
      <c r="E166" s="125" t="s">
        <v>38</v>
      </c>
      <c r="F166" s="125" t="s">
        <v>39</v>
      </c>
      <c r="G166" s="6" t="s">
        <v>40</v>
      </c>
      <c r="H166" s="5" t="s">
        <v>41</v>
      </c>
      <c r="I166" s="5" t="s">
        <v>42</v>
      </c>
      <c r="J166" s="6" t="s">
        <v>43</v>
      </c>
      <c r="K166" s="6" t="s">
        <v>44</v>
      </c>
      <c r="L166" s="33" t="s">
        <v>45</v>
      </c>
      <c r="M166" s="33" t="s">
        <v>46</v>
      </c>
      <c r="N166" s="33" t="s">
        <v>47</v>
      </c>
      <c r="O166" s="61" t="s">
        <v>48</v>
      </c>
      <c r="P166" s="91" t="s">
        <v>49</v>
      </c>
      <c r="R166" s="173" t="s">
        <v>242</v>
      </c>
      <c r="S166" s="176" t="s">
        <v>238</v>
      </c>
      <c r="T166" s="260" t="s">
        <v>239</v>
      </c>
      <c r="U166" s="261" t="s">
        <v>237</v>
      </c>
      <c r="V166" s="170" t="s">
        <v>240</v>
      </c>
    </row>
    <row r="167" spans="1:23">
      <c r="A167" s="35">
        <v>1</v>
      </c>
      <c r="B167" s="2" t="s">
        <v>186</v>
      </c>
      <c r="C167" s="7">
        <v>31.979600000000001</v>
      </c>
      <c r="D167" s="126">
        <v>55</v>
      </c>
      <c r="E167" s="126">
        <v>45</v>
      </c>
      <c r="F167" s="126">
        <v>5</v>
      </c>
      <c r="G167" s="42">
        <v>31.979600000000001</v>
      </c>
      <c r="H167" s="43">
        <v>0.28000000000000003</v>
      </c>
      <c r="I167" s="43">
        <v>0.01</v>
      </c>
      <c r="J167" s="51">
        <f t="shared" ref="J167:J188" si="36">G167+(G167*H167)</f>
        <v>40.933888000000003</v>
      </c>
      <c r="K167" s="51">
        <f t="shared" ref="K167:K188" si="37">J167-(J167*I167)</f>
        <v>40.524549120000003</v>
      </c>
      <c r="L167" s="88">
        <f>$G$5/G167*(D167)</f>
        <v>55.000687938560837</v>
      </c>
      <c r="M167" s="89">
        <f>$H$5/H167*E167</f>
        <v>33.749999999999993</v>
      </c>
      <c r="N167" s="39">
        <f>I167/$I$194*(F167)</f>
        <v>2.5</v>
      </c>
      <c r="O167" s="62">
        <f t="shared" ref="O167:O188" si="38">L167+M167+N167</f>
        <v>91.25068793856083</v>
      </c>
      <c r="P167" s="94">
        <f t="shared" ref="P167:P188" si="39">G167+(G167*H167)</f>
        <v>40.933888000000003</v>
      </c>
      <c r="Q167" s="41">
        <f t="shared" ref="Q167:Q188" si="40">J167-P167</f>
        <v>0</v>
      </c>
      <c r="R167" s="179">
        <f t="shared" ref="R167:R188" si="41">1.03*1.04545</f>
        <v>1.0768135000000001</v>
      </c>
      <c r="S167" s="177">
        <f t="shared" ref="S167:S188" si="42">C167*R167</f>
        <v>34.436065004600003</v>
      </c>
      <c r="T167" s="192">
        <f t="shared" ref="T167:T188" si="43">G167*R167</f>
        <v>34.436065004600003</v>
      </c>
      <c r="U167" s="188">
        <f t="shared" ref="U167:U188" si="44">J167*R167</f>
        <v>44.078163205888011</v>
      </c>
      <c r="V167" s="177">
        <f t="shared" ref="V167:V188" si="45">T167*H167+T167</f>
        <v>44.078163205888004</v>
      </c>
      <c r="W167" s="41">
        <f>U167-V167</f>
        <v>0</v>
      </c>
    </row>
    <row r="168" spans="1:23">
      <c r="A168" s="35">
        <v>2</v>
      </c>
      <c r="B168" s="2" t="s">
        <v>187</v>
      </c>
      <c r="C168" s="7">
        <v>27.7379</v>
      </c>
      <c r="D168" s="126">
        <v>55</v>
      </c>
      <c r="E168" s="126">
        <v>45</v>
      </c>
      <c r="F168" s="126">
        <v>5</v>
      </c>
      <c r="G168" s="42">
        <v>27.7379</v>
      </c>
      <c r="H168" s="43">
        <v>0.28000000000000003</v>
      </c>
      <c r="I168" s="43">
        <v>0.01</v>
      </c>
      <c r="J168" s="51">
        <f t="shared" si="36"/>
        <v>35.504511999999998</v>
      </c>
      <c r="K168" s="51">
        <f t="shared" si="37"/>
        <v>35.149466879999999</v>
      </c>
      <c r="L168" s="88">
        <f>$G$6/G168*(D168)</f>
        <v>55.004163977806535</v>
      </c>
      <c r="M168" s="89">
        <f>$H$6/H168*E168</f>
        <v>33.749999999999993</v>
      </c>
      <c r="N168" s="39">
        <f t="shared" ref="N168:N188" si="46">I168/$I$194*(F168)</f>
        <v>2.5</v>
      </c>
      <c r="O168" s="62">
        <f t="shared" si="38"/>
        <v>91.254163977806527</v>
      </c>
      <c r="P168" s="94">
        <f t="shared" si="39"/>
        <v>35.504511999999998</v>
      </c>
      <c r="Q168" s="41">
        <f t="shared" si="40"/>
        <v>0</v>
      </c>
      <c r="R168" s="179">
        <f t="shared" si="41"/>
        <v>1.0768135000000001</v>
      </c>
      <c r="S168" s="177">
        <f t="shared" si="42"/>
        <v>29.868545181650003</v>
      </c>
      <c r="T168" s="192">
        <f t="shared" si="43"/>
        <v>29.868545181650003</v>
      </c>
      <c r="U168" s="188">
        <f t="shared" si="44"/>
        <v>38.231737832512003</v>
      </c>
      <c r="V168" s="177">
        <f t="shared" si="45"/>
        <v>38.231737832512003</v>
      </c>
      <c r="W168" s="41">
        <f t="shared" ref="W168:W188" si="47">U168-V168</f>
        <v>0</v>
      </c>
    </row>
    <row r="169" spans="1:23">
      <c r="A169" s="35">
        <v>3</v>
      </c>
      <c r="B169" s="2" t="s">
        <v>188</v>
      </c>
      <c r="C169" s="7">
        <v>38.660899999999998</v>
      </c>
      <c r="D169" s="126">
        <v>55</v>
      </c>
      <c r="E169" s="126">
        <v>45</v>
      </c>
      <c r="F169" s="126">
        <v>5</v>
      </c>
      <c r="G169" s="42">
        <v>38.660899999999998</v>
      </c>
      <c r="H169" s="43">
        <v>0.28000000000000003</v>
      </c>
      <c r="I169" s="43">
        <v>0.01</v>
      </c>
      <c r="J169" s="51">
        <f t="shared" si="36"/>
        <v>49.485951999999997</v>
      </c>
      <c r="K169" s="51">
        <f t="shared" si="37"/>
        <v>48.991092479999999</v>
      </c>
      <c r="L169" s="88">
        <f>$G$34/G169*(D169)</f>
        <v>55</v>
      </c>
      <c r="M169" s="89">
        <f>$H$7/H169*E169</f>
        <v>33.749999999999993</v>
      </c>
      <c r="N169" s="39">
        <f t="shared" si="46"/>
        <v>2.5</v>
      </c>
      <c r="O169" s="62">
        <f t="shared" si="38"/>
        <v>91.25</v>
      </c>
      <c r="P169" s="94">
        <f t="shared" si="39"/>
        <v>49.485951999999997</v>
      </c>
      <c r="Q169" s="41">
        <f t="shared" si="40"/>
        <v>0</v>
      </c>
      <c r="R169" s="179">
        <f t="shared" si="41"/>
        <v>1.0768135000000001</v>
      </c>
      <c r="S169" s="177">
        <f t="shared" si="42"/>
        <v>41.630579042150003</v>
      </c>
      <c r="T169" s="192">
        <f t="shared" si="43"/>
        <v>41.630579042150003</v>
      </c>
      <c r="U169" s="188">
        <f t="shared" si="44"/>
        <v>53.287141173952001</v>
      </c>
      <c r="V169" s="177">
        <f t="shared" si="45"/>
        <v>53.287141173952008</v>
      </c>
      <c r="W169" s="41">
        <f t="shared" si="47"/>
        <v>0</v>
      </c>
    </row>
    <row r="170" spans="1:23">
      <c r="A170" s="35">
        <v>4</v>
      </c>
      <c r="B170" s="2" t="s">
        <v>189</v>
      </c>
      <c r="C170" s="7">
        <v>35.161900000000003</v>
      </c>
      <c r="D170" s="126">
        <v>55</v>
      </c>
      <c r="E170" s="126">
        <v>45</v>
      </c>
      <c r="F170" s="126">
        <v>5</v>
      </c>
      <c r="G170" s="42">
        <v>35.161900000000003</v>
      </c>
      <c r="H170" s="43">
        <v>0.28000000000000003</v>
      </c>
      <c r="I170" s="43">
        <v>0.01</v>
      </c>
      <c r="J170" s="51">
        <f t="shared" si="36"/>
        <v>45.007232000000002</v>
      </c>
      <c r="K170" s="51">
        <f t="shared" si="37"/>
        <v>44.557159680000005</v>
      </c>
      <c r="L170" s="88">
        <f>$G$35/G170*(D170)</f>
        <v>55</v>
      </c>
      <c r="M170" s="89">
        <f>$H$8/H170*E170</f>
        <v>33.749999999999993</v>
      </c>
      <c r="N170" s="39">
        <f t="shared" si="46"/>
        <v>2.5</v>
      </c>
      <c r="O170" s="62">
        <f t="shared" si="38"/>
        <v>91.25</v>
      </c>
      <c r="P170" s="94">
        <f t="shared" si="39"/>
        <v>45.007232000000002</v>
      </c>
      <c r="Q170" s="41">
        <f t="shared" si="40"/>
        <v>0</v>
      </c>
      <c r="R170" s="179">
        <f t="shared" si="41"/>
        <v>1.0768135000000001</v>
      </c>
      <c r="S170" s="177">
        <f t="shared" si="42"/>
        <v>37.862808605650009</v>
      </c>
      <c r="T170" s="192">
        <f t="shared" si="43"/>
        <v>37.862808605650009</v>
      </c>
      <c r="U170" s="188">
        <f t="shared" si="44"/>
        <v>48.464395015232007</v>
      </c>
      <c r="V170" s="177">
        <f t="shared" si="45"/>
        <v>48.464395015232014</v>
      </c>
      <c r="W170" s="41">
        <f t="shared" si="47"/>
        <v>0</v>
      </c>
    </row>
    <row r="171" spans="1:23">
      <c r="A171" s="35">
        <v>5</v>
      </c>
      <c r="B171" s="2" t="s">
        <v>190</v>
      </c>
      <c r="C171" s="7">
        <v>18.940000000000001</v>
      </c>
      <c r="D171" s="126">
        <v>55</v>
      </c>
      <c r="E171" s="126">
        <v>45</v>
      </c>
      <c r="F171" s="126">
        <v>5</v>
      </c>
      <c r="G171" s="42">
        <v>18.940000000000001</v>
      </c>
      <c r="H171" s="43">
        <v>0.28000000000000003</v>
      </c>
      <c r="I171" s="43">
        <v>0.01</v>
      </c>
      <c r="J171" s="51">
        <f t="shared" si="36"/>
        <v>24.243200000000002</v>
      </c>
      <c r="K171" s="51">
        <f t="shared" si="37"/>
        <v>24.000768000000001</v>
      </c>
      <c r="L171" s="88">
        <f>$G$36/G171*(D171)</f>
        <v>55</v>
      </c>
      <c r="M171" s="89">
        <f>$H$9/H171*E171</f>
        <v>33.749999999999993</v>
      </c>
      <c r="N171" s="39">
        <f t="shared" si="46"/>
        <v>2.5</v>
      </c>
      <c r="O171" s="62">
        <f t="shared" si="38"/>
        <v>91.25</v>
      </c>
      <c r="P171" s="94">
        <f t="shared" si="39"/>
        <v>24.243200000000002</v>
      </c>
      <c r="Q171" s="41">
        <f t="shared" si="40"/>
        <v>0</v>
      </c>
      <c r="R171" s="179">
        <f t="shared" si="41"/>
        <v>1.0768135000000001</v>
      </c>
      <c r="S171" s="177">
        <f t="shared" si="42"/>
        <v>20.394847690000002</v>
      </c>
      <c r="T171" s="192">
        <f t="shared" si="43"/>
        <v>20.394847690000002</v>
      </c>
      <c r="U171" s="188">
        <f t="shared" si="44"/>
        <v>26.105405043200005</v>
      </c>
      <c r="V171" s="177">
        <f t="shared" si="45"/>
        <v>26.105405043200005</v>
      </c>
      <c r="W171" s="41">
        <f t="shared" si="47"/>
        <v>0</v>
      </c>
    </row>
    <row r="172" spans="1:23">
      <c r="A172" s="35">
        <v>6</v>
      </c>
      <c r="B172" s="2" t="s">
        <v>191</v>
      </c>
      <c r="C172" s="7">
        <v>21.5</v>
      </c>
      <c r="D172" s="126">
        <v>55</v>
      </c>
      <c r="E172" s="126">
        <v>45</v>
      </c>
      <c r="F172" s="126">
        <v>5</v>
      </c>
      <c r="G172" s="42">
        <v>21.5</v>
      </c>
      <c r="H172" s="43">
        <v>0.28000000000000003</v>
      </c>
      <c r="I172" s="43">
        <v>0.01</v>
      </c>
      <c r="J172" s="51">
        <f t="shared" si="36"/>
        <v>27.52</v>
      </c>
      <c r="K172" s="51">
        <f t="shared" si="37"/>
        <v>27.244799999999998</v>
      </c>
      <c r="L172" s="88">
        <f>$G$10/G172*(D172)</f>
        <v>55</v>
      </c>
      <c r="M172" s="89">
        <f>$H$10/H172*E172</f>
        <v>33.749999999999993</v>
      </c>
      <c r="N172" s="39">
        <f t="shared" si="46"/>
        <v>2.5</v>
      </c>
      <c r="O172" s="62">
        <f t="shared" si="38"/>
        <v>91.25</v>
      </c>
      <c r="P172" s="94">
        <f t="shared" si="39"/>
        <v>27.52</v>
      </c>
      <c r="Q172" s="41">
        <f t="shared" si="40"/>
        <v>0</v>
      </c>
      <c r="R172" s="179">
        <f t="shared" si="41"/>
        <v>1.0768135000000001</v>
      </c>
      <c r="S172" s="177">
        <f t="shared" si="42"/>
        <v>23.151490250000002</v>
      </c>
      <c r="T172" s="192">
        <f t="shared" si="43"/>
        <v>23.151490250000002</v>
      </c>
      <c r="U172" s="188">
        <f t="shared" si="44"/>
        <v>29.633907520000001</v>
      </c>
      <c r="V172" s="177">
        <f t="shared" si="45"/>
        <v>29.633907520000001</v>
      </c>
      <c r="W172" s="41">
        <f t="shared" si="47"/>
        <v>0</v>
      </c>
    </row>
    <row r="173" spans="1:23">
      <c r="A173" s="35">
        <v>7</v>
      </c>
      <c r="B173" s="2" t="s">
        <v>192</v>
      </c>
      <c r="C173" s="7">
        <v>36.005800000000001</v>
      </c>
      <c r="D173" s="126">
        <v>55</v>
      </c>
      <c r="E173" s="126">
        <v>45</v>
      </c>
      <c r="F173" s="126">
        <v>5</v>
      </c>
      <c r="G173" s="42">
        <v>36.01</v>
      </c>
      <c r="H173" s="43">
        <v>0.28000000000000003</v>
      </c>
      <c r="I173" s="43">
        <v>0.01</v>
      </c>
      <c r="J173" s="51">
        <f t="shared" si="36"/>
        <v>46.092799999999997</v>
      </c>
      <c r="K173" s="51">
        <f t="shared" si="37"/>
        <v>45.631871999999994</v>
      </c>
      <c r="L173" s="88">
        <f>$G$11/G173*(D173)</f>
        <v>55</v>
      </c>
      <c r="M173" s="89">
        <f>$H$11/H173*E173</f>
        <v>33.749999999999993</v>
      </c>
      <c r="N173" s="39">
        <f t="shared" si="46"/>
        <v>2.5</v>
      </c>
      <c r="O173" s="62">
        <f t="shared" si="38"/>
        <v>91.25</v>
      </c>
      <c r="P173" s="94">
        <f t="shared" si="39"/>
        <v>46.092799999999997</v>
      </c>
      <c r="Q173" s="41">
        <f t="shared" si="40"/>
        <v>0</v>
      </c>
      <c r="R173" s="179">
        <f t="shared" si="41"/>
        <v>1.0768135000000001</v>
      </c>
      <c r="S173" s="177">
        <f t="shared" si="42"/>
        <v>38.771531518300002</v>
      </c>
      <c r="T173" s="192">
        <f t="shared" si="43"/>
        <v>38.776054135000003</v>
      </c>
      <c r="U173" s="188">
        <f t="shared" si="44"/>
        <v>49.633349292799998</v>
      </c>
      <c r="V173" s="177">
        <f t="shared" si="45"/>
        <v>49.633349292800006</v>
      </c>
      <c r="W173" s="41">
        <f t="shared" si="47"/>
        <v>0</v>
      </c>
    </row>
    <row r="174" spans="1:23">
      <c r="A174" s="35">
        <v>8</v>
      </c>
      <c r="B174" s="2" t="s">
        <v>193</v>
      </c>
      <c r="C174" s="7">
        <v>32.747100000000003</v>
      </c>
      <c r="D174" s="126">
        <v>55</v>
      </c>
      <c r="E174" s="126">
        <v>45</v>
      </c>
      <c r="F174" s="126">
        <v>5</v>
      </c>
      <c r="G174" s="42">
        <v>32.747100000000003</v>
      </c>
      <c r="H174" s="43">
        <v>0.28000000000000003</v>
      </c>
      <c r="I174" s="43">
        <v>0.01</v>
      </c>
      <c r="J174" s="51">
        <f t="shared" si="36"/>
        <v>41.916288000000009</v>
      </c>
      <c r="K174" s="51">
        <f t="shared" si="37"/>
        <v>41.497125120000007</v>
      </c>
      <c r="L174" s="88">
        <f>$G$12/G174*(D174)</f>
        <v>55.004870660302736</v>
      </c>
      <c r="M174" s="89">
        <f>$H$12/H174*E174</f>
        <v>33.749999999999993</v>
      </c>
      <c r="N174" s="39">
        <f t="shared" si="46"/>
        <v>2.5</v>
      </c>
      <c r="O174" s="62">
        <f t="shared" si="38"/>
        <v>91.254870660302728</v>
      </c>
      <c r="P174" s="94">
        <f t="shared" si="39"/>
        <v>41.916288000000009</v>
      </c>
      <c r="Q174" s="41">
        <f t="shared" si="40"/>
        <v>0</v>
      </c>
      <c r="R174" s="179">
        <f t="shared" si="41"/>
        <v>1.0768135000000001</v>
      </c>
      <c r="S174" s="177">
        <f t="shared" si="42"/>
        <v>35.262519365850004</v>
      </c>
      <c r="T174" s="192">
        <f t="shared" si="43"/>
        <v>35.262519365850004</v>
      </c>
      <c r="U174" s="188">
        <f t="shared" si="44"/>
        <v>45.136024788288012</v>
      </c>
      <c r="V174" s="177">
        <f t="shared" si="45"/>
        <v>45.136024788288005</v>
      </c>
      <c r="W174" s="41">
        <f t="shared" si="47"/>
        <v>0</v>
      </c>
    </row>
    <row r="175" spans="1:23">
      <c r="A175" s="35">
        <v>9</v>
      </c>
      <c r="B175" s="2" t="s">
        <v>194</v>
      </c>
      <c r="C175" s="7">
        <v>36.869900000000001</v>
      </c>
      <c r="D175" s="126">
        <v>55</v>
      </c>
      <c r="E175" s="126">
        <v>45</v>
      </c>
      <c r="F175" s="126">
        <v>5</v>
      </c>
      <c r="G175" s="42">
        <v>36.869900000000001</v>
      </c>
      <c r="H175" s="43">
        <v>0.28000000000000003</v>
      </c>
      <c r="I175" s="43">
        <v>0.01</v>
      </c>
      <c r="J175" s="51">
        <f t="shared" si="36"/>
        <v>47.193472</v>
      </c>
      <c r="K175" s="51">
        <f t="shared" si="37"/>
        <v>46.72153728</v>
      </c>
      <c r="L175" s="88">
        <f>$G$13/G175*(D175)</f>
        <v>55.000149173173774</v>
      </c>
      <c r="M175" s="89">
        <f>$H$13/H175*E175</f>
        <v>33.749999999999993</v>
      </c>
      <c r="N175" s="39">
        <f t="shared" si="46"/>
        <v>2.5</v>
      </c>
      <c r="O175" s="62">
        <f t="shared" si="38"/>
        <v>91.250149173173767</v>
      </c>
      <c r="P175" s="94">
        <f t="shared" si="39"/>
        <v>47.193472</v>
      </c>
      <c r="Q175" s="41">
        <f t="shared" si="40"/>
        <v>0</v>
      </c>
      <c r="R175" s="179">
        <f t="shared" si="41"/>
        <v>1.0768135000000001</v>
      </c>
      <c r="S175" s="177">
        <f t="shared" si="42"/>
        <v>39.702006063650003</v>
      </c>
      <c r="T175" s="192">
        <f t="shared" si="43"/>
        <v>39.702006063650003</v>
      </c>
      <c r="U175" s="188">
        <f t="shared" si="44"/>
        <v>50.818567761472003</v>
      </c>
      <c r="V175" s="177">
        <f t="shared" si="45"/>
        <v>50.818567761472003</v>
      </c>
      <c r="W175" s="41">
        <f t="shared" si="47"/>
        <v>0</v>
      </c>
    </row>
    <row r="176" spans="1:23">
      <c r="A176" s="35">
        <v>10</v>
      </c>
      <c r="B176" s="2" t="s">
        <v>195</v>
      </c>
      <c r="C176" s="7">
        <v>40.538899999999998</v>
      </c>
      <c r="D176" s="126">
        <v>55</v>
      </c>
      <c r="E176" s="126">
        <v>45</v>
      </c>
      <c r="F176" s="126">
        <v>5</v>
      </c>
      <c r="G176" s="42">
        <v>40.538899999999998</v>
      </c>
      <c r="H176" s="43">
        <v>0.28000000000000003</v>
      </c>
      <c r="I176" s="43">
        <v>0.01</v>
      </c>
      <c r="J176" s="51">
        <f t="shared" si="36"/>
        <v>51.889792</v>
      </c>
      <c r="K176" s="51">
        <f t="shared" si="37"/>
        <v>51.370894079999999</v>
      </c>
      <c r="L176" s="88">
        <f>$G$14/G176*(D176)</f>
        <v>55.001492393725535</v>
      </c>
      <c r="M176" s="89">
        <f>$H$14/H176*E176</f>
        <v>33.749999999999993</v>
      </c>
      <c r="N176" s="39">
        <f t="shared" si="46"/>
        <v>2.5</v>
      </c>
      <c r="O176" s="62">
        <f t="shared" si="38"/>
        <v>91.251492393725528</v>
      </c>
      <c r="P176" s="94">
        <f t="shared" si="39"/>
        <v>51.889792</v>
      </c>
      <c r="Q176" s="41">
        <f t="shared" si="40"/>
        <v>0</v>
      </c>
      <c r="R176" s="179">
        <f t="shared" si="41"/>
        <v>1.0768135000000001</v>
      </c>
      <c r="S176" s="177">
        <f t="shared" si="42"/>
        <v>43.65283479515</v>
      </c>
      <c r="T176" s="192">
        <f t="shared" si="43"/>
        <v>43.65283479515</v>
      </c>
      <c r="U176" s="188">
        <f t="shared" si="44"/>
        <v>55.875628537792004</v>
      </c>
      <c r="V176" s="177">
        <f t="shared" si="45"/>
        <v>55.875628537791997</v>
      </c>
      <c r="W176" s="41">
        <f t="shared" si="47"/>
        <v>0</v>
      </c>
    </row>
    <row r="177" spans="1:23">
      <c r="A177" s="35">
        <v>11</v>
      </c>
      <c r="B177" s="2" t="s">
        <v>196</v>
      </c>
      <c r="C177" s="7">
        <v>45.642800000000001</v>
      </c>
      <c r="D177" s="126">
        <v>55</v>
      </c>
      <c r="E177" s="126">
        <v>45</v>
      </c>
      <c r="F177" s="126">
        <v>5</v>
      </c>
      <c r="G177" s="42">
        <v>45.642800000000001</v>
      </c>
      <c r="H177" s="43">
        <v>0.28000000000000003</v>
      </c>
      <c r="I177" s="43">
        <v>0.01</v>
      </c>
      <c r="J177" s="51">
        <f t="shared" si="36"/>
        <v>58.422784</v>
      </c>
      <c r="K177" s="51">
        <f t="shared" si="37"/>
        <v>57.838556160000003</v>
      </c>
      <c r="L177" s="88">
        <f>$G$42/G177*(D177)</f>
        <v>55</v>
      </c>
      <c r="M177" s="89">
        <f>$H$15/H177*E177</f>
        <v>33.749999999999993</v>
      </c>
      <c r="N177" s="39">
        <f t="shared" si="46"/>
        <v>2.5</v>
      </c>
      <c r="O177" s="62">
        <f t="shared" si="38"/>
        <v>91.25</v>
      </c>
      <c r="P177" s="94">
        <f t="shared" si="39"/>
        <v>58.422784</v>
      </c>
      <c r="Q177" s="41">
        <f t="shared" si="40"/>
        <v>0</v>
      </c>
      <c r="R177" s="179">
        <f t="shared" si="41"/>
        <v>1.0768135000000001</v>
      </c>
      <c r="S177" s="177">
        <f t="shared" si="42"/>
        <v>49.148783217800002</v>
      </c>
      <c r="T177" s="192">
        <f t="shared" si="43"/>
        <v>49.148783217800002</v>
      </c>
      <c r="U177" s="188">
        <f t="shared" si="44"/>
        <v>62.910442518784002</v>
      </c>
      <c r="V177" s="177">
        <f t="shared" si="45"/>
        <v>62.910442518784002</v>
      </c>
      <c r="W177" s="41">
        <f t="shared" si="47"/>
        <v>0</v>
      </c>
    </row>
    <row r="178" spans="1:23">
      <c r="A178" s="35">
        <v>12</v>
      </c>
      <c r="B178" s="3" t="s">
        <v>197</v>
      </c>
      <c r="C178" s="9">
        <v>33.533000000000001</v>
      </c>
      <c r="D178" s="126">
        <v>55</v>
      </c>
      <c r="E178" s="126">
        <v>45</v>
      </c>
      <c r="F178" s="126">
        <v>5</v>
      </c>
      <c r="G178" s="42">
        <v>33.533000000000001</v>
      </c>
      <c r="H178" s="43">
        <v>0.28000000000000003</v>
      </c>
      <c r="I178" s="43">
        <v>0.01</v>
      </c>
      <c r="J178" s="51">
        <f t="shared" si="36"/>
        <v>42.922240000000002</v>
      </c>
      <c r="K178" s="51">
        <f t="shared" si="37"/>
        <v>42.493017600000002</v>
      </c>
      <c r="L178" s="88">
        <f>$G$17/G178*(D178)</f>
        <v>48.844421912742675</v>
      </c>
      <c r="M178" s="89">
        <f>$H$16/H178*E178</f>
        <v>33.749999999999993</v>
      </c>
      <c r="N178" s="39">
        <f t="shared" si="46"/>
        <v>2.5</v>
      </c>
      <c r="O178" s="62">
        <f t="shared" si="38"/>
        <v>85.094421912742661</v>
      </c>
      <c r="P178" s="94">
        <f t="shared" si="39"/>
        <v>42.922240000000002</v>
      </c>
      <c r="Q178" s="41">
        <f t="shared" si="40"/>
        <v>0</v>
      </c>
      <c r="R178" s="179">
        <f t="shared" si="41"/>
        <v>1.0768135000000001</v>
      </c>
      <c r="S178" s="177">
        <f t="shared" si="42"/>
        <v>36.108787095500006</v>
      </c>
      <c r="T178" s="192">
        <f t="shared" si="43"/>
        <v>36.108787095500006</v>
      </c>
      <c r="U178" s="188">
        <f t="shared" si="44"/>
        <v>46.219247482240007</v>
      </c>
      <c r="V178" s="177">
        <f t="shared" si="45"/>
        <v>46.219247482240007</v>
      </c>
      <c r="W178" s="41">
        <f t="shared" si="47"/>
        <v>0</v>
      </c>
    </row>
    <row r="179" spans="1:23">
      <c r="A179" s="35">
        <v>13</v>
      </c>
      <c r="B179" s="2" t="s">
        <v>198</v>
      </c>
      <c r="C179" s="7">
        <v>29.783300000000001</v>
      </c>
      <c r="D179" s="126">
        <v>55</v>
      </c>
      <c r="E179" s="126">
        <v>45</v>
      </c>
      <c r="F179" s="126">
        <v>5</v>
      </c>
      <c r="G179" s="42">
        <v>29.78</v>
      </c>
      <c r="H179" s="43">
        <v>0.28000000000000003</v>
      </c>
      <c r="I179" s="43">
        <v>0.01</v>
      </c>
      <c r="J179" s="51">
        <f t="shared" si="36"/>
        <v>38.118400000000001</v>
      </c>
      <c r="K179" s="51">
        <f t="shared" si="37"/>
        <v>37.737216000000004</v>
      </c>
      <c r="L179" s="88">
        <f>$G$17/G179*(D179)</f>
        <v>55</v>
      </c>
      <c r="M179" s="89">
        <f>$H$17/H179*E179</f>
        <v>33.749999999999993</v>
      </c>
      <c r="N179" s="39">
        <f t="shared" si="46"/>
        <v>2.5</v>
      </c>
      <c r="O179" s="62">
        <f t="shared" si="38"/>
        <v>91.25</v>
      </c>
      <c r="P179" s="94">
        <f t="shared" si="39"/>
        <v>38.118400000000001</v>
      </c>
      <c r="Q179" s="41">
        <f t="shared" si="40"/>
        <v>0</v>
      </c>
      <c r="R179" s="179">
        <f t="shared" si="41"/>
        <v>1.0768135000000001</v>
      </c>
      <c r="S179" s="177">
        <f t="shared" si="42"/>
        <v>32.071059514550001</v>
      </c>
      <c r="T179" s="192">
        <f t="shared" si="43"/>
        <v>32.067506030000004</v>
      </c>
      <c r="U179" s="188">
        <f t="shared" si="44"/>
        <v>41.046407718400005</v>
      </c>
      <c r="V179" s="177">
        <f t="shared" si="45"/>
        <v>41.046407718400005</v>
      </c>
      <c r="W179" s="41">
        <f t="shared" si="47"/>
        <v>0</v>
      </c>
    </row>
    <row r="180" spans="1:23">
      <c r="A180" s="35">
        <v>14</v>
      </c>
      <c r="B180" s="2" t="s">
        <v>199</v>
      </c>
      <c r="C180" s="7">
        <v>20.867599999999999</v>
      </c>
      <c r="D180" s="126">
        <v>55</v>
      </c>
      <c r="E180" s="126">
        <v>45</v>
      </c>
      <c r="F180" s="126">
        <v>5</v>
      </c>
      <c r="G180" s="42">
        <v>20.87</v>
      </c>
      <c r="H180" s="43">
        <v>0.28000000000000003</v>
      </c>
      <c r="I180" s="43">
        <v>0.01</v>
      </c>
      <c r="J180" s="51">
        <f t="shared" si="36"/>
        <v>26.713600000000003</v>
      </c>
      <c r="K180" s="51">
        <f t="shared" si="37"/>
        <v>26.446464000000002</v>
      </c>
      <c r="L180" s="88">
        <f>$G$18/G180*(D180)</f>
        <v>55</v>
      </c>
      <c r="M180" s="89">
        <f>$H$18/H180*E180</f>
        <v>33.749999999999993</v>
      </c>
      <c r="N180" s="39">
        <f t="shared" si="46"/>
        <v>2.5</v>
      </c>
      <c r="O180" s="62">
        <f t="shared" si="38"/>
        <v>91.25</v>
      </c>
      <c r="P180" s="94">
        <f t="shared" si="39"/>
        <v>26.713600000000003</v>
      </c>
      <c r="Q180" s="41">
        <f t="shared" si="40"/>
        <v>0</v>
      </c>
      <c r="R180" s="179">
        <f t="shared" si="41"/>
        <v>1.0768135000000001</v>
      </c>
      <c r="S180" s="177">
        <f t="shared" si="42"/>
        <v>22.470513392600001</v>
      </c>
      <c r="T180" s="192">
        <f t="shared" si="43"/>
        <v>22.473097745000004</v>
      </c>
      <c r="U180" s="188">
        <f t="shared" si="44"/>
        <v>28.765565113600005</v>
      </c>
      <c r="V180" s="177">
        <f t="shared" si="45"/>
        <v>28.765565113600005</v>
      </c>
      <c r="W180" s="41">
        <f t="shared" si="47"/>
        <v>0</v>
      </c>
    </row>
    <row r="181" spans="1:23">
      <c r="A181" s="35">
        <v>15</v>
      </c>
      <c r="B181" s="2" t="s">
        <v>200</v>
      </c>
      <c r="C181" s="7">
        <v>22.944099999999999</v>
      </c>
      <c r="D181" s="126">
        <v>55</v>
      </c>
      <c r="E181" s="126">
        <v>45</v>
      </c>
      <c r="F181" s="126">
        <v>5</v>
      </c>
      <c r="G181" s="42">
        <v>22.94</v>
      </c>
      <c r="H181" s="43">
        <v>0.28000000000000003</v>
      </c>
      <c r="I181" s="43">
        <v>0.01</v>
      </c>
      <c r="J181" s="51">
        <f t="shared" si="36"/>
        <v>29.363200000000003</v>
      </c>
      <c r="K181" s="51">
        <f t="shared" si="37"/>
        <v>29.069568000000004</v>
      </c>
      <c r="L181" s="88">
        <f>$G$19/G181*(D181)</f>
        <v>55</v>
      </c>
      <c r="M181" s="89">
        <f>$H$19/H181*E181</f>
        <v>33.749999999999993</v>
      </c>
      <c r="N181" s="39">
        <f t="shared" si="46"/>
        <v>2.5</v>
      </c>
      <c r="O181" s="62">
        <f t="shared" si="38"/>
        <v>91.25</v>
      </c>
      <c r="P181" s="94">
        <f t="shared" si="39"/>
        <v>29.363200000000003</v>
      </c>
      <c r="Q181" s="41">
        <f t="shared" si="40"/>
        <v>0</v>
      </c>
      <c r="R181" s="179">
        <f t="shared" si="41"/>
        <v>1.0768135000000001</v>
      </c>
      <c r="S181" s="177">
        <f t="shared" si="42"/>
        <v>24.706516625350002</v>
      </c>
      <c r="T181" s="192">
        <f t="shared" si="43"/>
        <v>24.702101690000003</v>
      </c>
      <c r="U181" s="188">
        <f t="shared" si="44"/>
        <v>31.618690163200007</v>
      </c>
      <c r="V181" s="177">
        <f t="shared" si="45"/>
        <v>31.618690163200004</v>
      </c>
      <c r="W181" s="41">
        <f t="shared" si="47"/>
        <v>0</v>
      </c>
    </row>
    <row r="182" spans="1:23">
      <c r="A182" s="35">
        <v>16</v>
      </c>
      <c r="B182" s="2" t="s">
        <v>201</v>
      </c>
      <c r="C182" s="7">
        <v>25.227399999999999</v>
      </c>
      <c r="D182" s="126">
        <v>55</v>
      </c>
      <c r="E182" s="126">
        <v>45</v>
      </c>
      <c r="F182" s="126">
        <v>5</v>
      </c>
      <c r="G182" s="42">
        <v>25.23</v>
      </c>
      <c r="H182" s="43">
        <v>0.28000000000000003</v>
      </c>
      <c r="I182" s="43">
        <v>0.01</v>
      </c>
      <c r="J182" s="51">
        <f t="shared" si="36"/>
        <v>32.294400000000003</v>
      </c>
      <c r="K182" s="51">
        <f t="shared" si="37"/>
        <v>31.971456000000003</v>
      </c>
      <c r="L182" s="88">
        <f>$G$20/G182*(D182)</f>
        <v>55</v>
      </c>
      <c r="M182" s="89">
        <f>$H$20/H182*E182</f>
        <v>33.749999999999993</v>
      </c>
      <c r="N182" s="39">
        <f t="shared" si="46"/>
        <v>2.5</v>
      </c>
      <c r="O182" s="62">
        <f t="shared" si="38"/>
        <v>91.25</v>
      </c>
      <c r="P182" s="94">
        <f t="shared" si="39"/>
        <v>32.294400000000003</v>
      </c>
      <c r="Q182" s="41">
        <f t="shared" si="40"/>
        <v>0</v>
      </c>
      <c r="R182" s="179">
        <f t="shared" si="41"/>
        <v>1.0768135000000001</v>
      </c>
      <c r="S182" s="177">
        <f t="shared" si="42"/>
        <v>27.1652048899</v>
      </c>
      <c r="T182" s="192">
        <f t="shared" si="43"/>
        <v>27.168004605000004</v>
      </c>
      <c r="U182" s="188">
        <f t="shared" si="44"/>
        <v>34.775045894400009</v>
      </c>
      <c r="V182" s="177">
        <f t="shared" si="45"/>
        <v>34.775045894400009</v>
      </c>
      <c r="W182" s="41">
        <f t="shared" si="47"/>
        <v>0</v>
      </c>
    </row>
    <row r="183" spans="1:23">
      <c r="A183" s="35">
        <v>17</v>
      </c>
      <c r="B183" s="2" t="s">
        <v>202</v>
      </c>
      <c r="C183" s="7">
        <v>25.227399999999999</v>
      </c>
      <c r="D183" s="126">
        <v>55</v>
      </c>
      <c r="E183" s="126">
        <v>45</v>
      </c>
      <c r="F183" s="126">
        <v>5</v>
      </c>
      <c r="G183" s="42">
        <v>25.23</v>
      </c>
      <c r="H183" s="43">
        <v>0.28000000000000003</v>
      </c>
      <c r="I183" s="43">
        <v>0.01</v>
      </c>
      <c r="J183" s="51">
        <f t="shared" si="36"/>
        <v>32.294400000000003</v>
      </c>
      <c r="K183" s="51">
        <f t="shared" si="37"/>
        <v>31.971456000000003</v>
      </c>
      <c r="L183" s="88">
        <f>$G$21/G183*(D183)</f>
        <v>55</v>
      </c>
      <c r="M183" s="89">
        <f>$H$21/H183*E183</f>
        <v>33.749999999999993</v>
      </c>
      <c r="N183" s="39">
        <f t="shared" si="46"/>
        <v>2.5</v>
      </c>
      <c r="O183" s="62">
        <f t="shared" si="38"/>
        <v>91.25</v>
      </c>
      <c r="P183" s="94">
        <f t="shared" si="39"/>
        <v>32.294400000000003</v>
      </c>
      <c r="Q183" s="41">
        <f t="shared" si="40"/>
        <v>0</v>
      </c>
      <c r="R183" s="179">
        <f t="shared" si="41"/>
        <v>1.0768135000000001</v>
      </c>
      <c r="S183" s="177">
        <f t="shared" si="42"/>
        <v>27.1652048899</v>
      </c>
      <c r="T183" s="192">
        <f t="shared" si="43"/>
        <v>27.168004605000004</v>
      </c>
      <c r="U183" s="188">
        <f t="shared" si="44"/>
        <v>34.775045894400009</v>
      </c>
      <c r="V183" s="177">
        <f t="shared" si="45"/>
        <v>34.775045894400009</v>
      </c>
      <c r="W183" s="41">
        <f t="shared" si="47"/>
        <v>0</v>
      </c>
    </row>
    <row r="184" spans="1:23">
      <c r="A184" s="35">
        <v>18</v>
      </c>
      <c r="B184" s="2" t="s">
        <v>203</v>
      </c>
      <c r="C184" s="7">
        <v>27.7379</v>
      </c>
      <c r="D184" s="126">
        <v>55</v>
      </c>
      <c r="E184" s="126">
        <v>45</v>
      </c>
      <c r="F184" s="126">
        <v>5</v>
      </c>
      <c r="G184" s="42">
        <v>27.7379</v>
      </c>
      <c r="H184" s="43">
        <v>0.28000000000000003</v>
      </c>
      <c r="I184" s="43">
        <v>0.01</v>
      </c>
      <c r="J184" s="51">
        <f t="shared" si="36"/>
        <v>35.504511999999998</v>
      </c>
      <c r="K184" s="51">
        <f t="shared" si="37"/>
        <v>35.149466879999999</v>
      </c>
      <c r="L184" s="88">
        <f>$G$22/G184*(D184)</f>
        <v>55.004163977806535</v>
      </c>
      <c r="M184" s="89">
        <f>$H$22/H184*E184</f>
        <v>33.749999999999993</v>
      </c>
      <c r="N184" s="39">
        <f t="shared" si="46"/>
        <v>2.5</v>
      </c>
      <c r="O184" s="62">
        <f t="shared" si="38"/>
        <v>91.254163977806527</v>
      </c>
      <c r="P184" s="94">
        <f t="shared" si="39"/>
        <v>35.504511999999998</v>
      </c>
      <c r="Q184" s="41">
        <f t="shared" si="40"/>
        <v>0</v>
      </c>
      <c r="R184" s="179">
        <f t="shared" si="41"/>
        <v>1.0768135000000001</v>
      </c>
      <c r="S184" s="177">
        <f t="shared" si="42"/>
        <v>29.868545181650003</v>
      </c>
      <c r="T184" s="192">
        <f t="shared" si="43"/>
        <v>29.868545181650003</v>
      </c>
      <c r="U184" s="188">
        <f t="shared" si="44"/>
        <v>38.231737832512003</v>
      </c>
      <c r="V184" s="177">
        <f t="shared" si="45"/>
        <v>38.231737832512003</v>
      </c>
      <c r="W184" s="41">
        <f t="shared" si="47"/>
        <v>0</v>
      </c>
    </row>
    <row r="185" spans="1:23">
      <c r="A185" s="35">
        <v>19</v>
      </c>
      <c r="B185" s="2" t="s">
        <v>204</v>
      </c>
      <c r="C185" s="7">
        <v>31.227799999999998</v>
      </c>
      <c r="D185" s="126">
        <v>55</v>
      </c>
      <c r="E185" s="126">
        <v>45</v>
      </c>
      <c r="F185" s="126">
        <v>5</v>
      </c>
      <c r="G185" s="42">
        <v>31.227799999999998</v>
      </c>
      <c r="H185" s="43">
        <v>0.28000000000000003</v>
      </c>
      <c r="I185" s="43">
        <v>0.01</v>
      </c>
      <c r="J185" s="51">
        <f t="shared" si="36"/>
        <v>39.971584</v>
      </c>
      <c r="K185" s="51">
        <f t="shared" si="37"/>
        <v>39.571868160000001</v>
      </c>
      <c r="L185" s="88">
        <f>$G$23/G185*(D185)</f>
        <v>55.00387475262427</v>
      </c>
      <c r="M185" s="89">
        <f>$H$23/H185*E185</f>
        <v>33.749999999999993</v>
      </c>
      <c r="N185" s="39">
        <f t="shared" si="46"/>
        <v>2.5</v>
      </c>
      <c r="O185" s="62">
        <f t="shared" si="38"/>
        <v>91.253874752624256</v>
      </c>
      <c r="P185" s="94">
        <f t="shared" si="39"/>
        <v>39.971584</v>
      </c>
      <c r="Q185" s="41">
        <f t="shared" si="40"/>
        <v>0</v>
      </c>
      <c r="R185" s="179">
        <f t="shared" si="41"/>
        <v>1.0768135000000001</v>
      </c>
      <c r="S185" s="177">
        <f t="shared" si="42"/>
        <v>33.626516615299998</v>
      </c>
      <c r="T185" s="192">
        <f t="shared" si="43"/>
        <v>33.626516615299998</v>
      </c>
      <c r="U185" s="188">
        <f t="shared" si="44"/>
        <v>43.041941267584001</v>
      </c>
      <c r="V185" s="177">
        <f t="shared" si="45"/>
        <v>43.041941267584001</v>
      </c>
      <c r="W185" s="41">
        <f t="shared" si="47"/>
        <v>0</v>
      </c>
    </row>
    <row r="186" spans="1:23">
      <c r="A186" s="35">
        <v>20</v>
      </c>
      <c r="B186" s="2" t="s">
        <v>205</v>
      </c>
      <c r="C186" s="7">
        <v>22.131399999999999</v>
      </c>
      <c r="D186" s="126">
        <v>55</v>
      </c>
      <c r="E186" s="126">
        <v>45</v>
      </c>
      <c r="F186" s="126">
        <v>5</v>
      </c>
      <c r="G186" s="42">
        <v>22.131399999999999</v>
      </c>
      <c r="H186" s="43">
        <v>0.28000000000000003</v>
      </c>
      <c r="I186" s="43">
        <v>0.01</v>
      </c>
      <c r="J186" s="51">
        <f t="shared" si="36"/>
        <v>28.328192000000001</v>
      </c>
      <c r="K186" s="51">
        <f t="shared" si="37"/>
        <v>28.044910080000001</v>
      </c>
      <c r="L186" s="88">
        <f>$G$24/G186*(D186)</f>
        <v>54.99652078042962</v>
      </c>
      <c r="M186" s="89">
        <f>$H$24/H186*E186</f>
        <v>33.749999999999993</v>
      </c>
      <c r="N186" s="39">
        <f t="shared" si="46"/>
        <v>2.5</v>
      </c>
      <c r="O186" s="62">
        <f t="shared" si="38"/>
        <v>91.24652078042962</v>
      </c>
      <c r="P186" s="94">
        <f t="shared" si="39"/>
        <v>28.328192000000001</v>
      </c>
      <c r="Q186" s="41">
        <f t="shared" si="40"/>
        <v>0</v>
      </c>
      <c r="R186" s="179">
        <f t="shared" si="41"/>
        <v>1.0768135000000001</v>
      </c>
      <c r="S186" s="177">
        <f t="shared" si="42"/>
        <v>23.8313902939</v>
      </c>
      <c r="T186" s="192">
        <f t="shared" si="43"/>
        <v>23.8313902939</v>
      </c>
      <c r="U186" s="188">
        <f t="shared" si="44"/>
        <v>30.504179576192005</v>
      </c>
      <c r="V186" s="177">
        <f t="shared" si="45"/>
        <v>30.504179576192001</v>
      </c>
      <c r="W186" s="41">
        <f t="shared" si="47"/>
        <v>0</v>
      </c>
    </row>
    <row r="187" spans="1:23">
      <c r="A187" s="35">
        <v>21</v>
      </c>
      <c r="B187" s="2" t="s">
        <v>206</v>
      </c>
      <c r="C187" s="7">
        <v>24.058700000000002</v>
      </c>
      <c r="D187" s="126">
        <v>55</v>
      </c>
      <c r="E187" s="126">
        <v>45</v>
      </c>
      <c r="F187" s="126">
        <v>5</v>
      </c>
      <c r="G187" s="42">
        <v>24.058700000000002</v>
      </c>
      <c r="H187" s="43">
        <v>0.28000000000000003</v>
      </c>
      <c r="I187" s="43">
        <v>0.01</v>
      </c>
      <c r="J187" s="51">
        <f t="shared" si="36"/>
        <v>30.795136000000003</v>
      </c>
      <c r="K187" s="51">
        <f t="shared" si="37"/>
        <v>30.487184640000002</v>
      </c>
      <c r="L187" s="88">
        <f>$G$25/G187*(D187)</f>
        <v>55.002971897899712</v>
      </c>
      <c r="M187" s="89">
        <f>$H$25/H187*E187</f>
        <v>33.749999999999993</v>
      </c>
      <c r="N187" s="39">
        <f t="shared" si="46"/>
        <v>2.5</v>
      </c>
      <c r="O187" s="62">
        <f t="shared" si="38"/>
        <v>91.252971897899698</v>
      </c>
      <c r="P187" s="94">
        <f t="shared" si="39"/>
        <v>30.795136000000003</v>
      </c>
      <c r="Q187" s="41">
        <f t="shared" si="40"/>
        <v>0</v>
      </c>
      <c r="R187" s="179">
        <f t="shared" si="41"/>
        <v>1.0768135000000001</v>
      </c>
      <c r="S187" s="177">
        <f t="shared" si="42"/>
        <v>25.906732952450003</v>
      </c>
      <c r="T187" s="192">
        <f t="shared" si="43"/>
        <v>25.906732952450003</v>
      </c>
      <c r="U187" s="188">
        <f t="shared" si="44"/>
        <v>33.160618179136009</v>
      </c>
      <c r="V187" s="177">
        <f t="shared" si="45"/>
        <v>33.160618179136009</v>
      </c>
      <c r="W187" s="41">
        <f t="shared" si="47"/>
        <v>0</v>
      </c>
    </row>
    <row r="188" spans="1:23" ht="15.75" thickBot="1">
      <c r="A188" s="44">
        <v>22</v>
      </c>
      <c r="B188" s="10" t="s">
        <v>207</v>
      </c>
      <c r="C188" s="11">
        <v>26.4529</v>
      </c>
      <c r="D188" s="127">
        <v>55</v>
      </c>
      <c r="E188" s="127">
        <v>45</v>
      </c>
      <c r="F188" s="126">
        <v>5</v>
      </c>
      <c r="G188" s="67">
        <v>26.45</v>
      </c>
      <c r="H188" s="46">
        <v>0.28000000000000003</v>
      </c>
      <c r="I188" s="43">
        <v>0.01</v>
      </c>
      <c r="J188" s="51">
        <f t="shared" si="36"/>
        <v>33.856000000000002</v>
      </c>
      <c r="K188" s="51">
        <f t="shared" si="37"/>
        <v>33.517440000000001</v>
      </c>
      <c r="L188" s="90">
        <f>$G$26/G188*(D188)</f>
        <v>55</v>
      </c>
      <c r="M188" s="89">
        <f>$H$26/H188*E188</f>
        <v>33.749999999999993</v>
      </c>
      <c r="N188" s="39">
        <f t="shared" si="46"/>
        <v>2.5</v>
      </c>
      <c r="O188" s="63">
        <f t="shared" si="38"/>
        <v>91.25</v>
      </c>
      <c r="P188" s="95">
        <f t="shared" si="39"/>
        <v>33.856000000000002</v>
      </c>
      <c r="Q188" s="41">
        <f t="shared" si="40"/>
        <v>0</v>
      </c>
      <c r="R188" s="179">
        <f t="shared" si="41"/>
        <v>1.0768135000000001</v>
      </c>
      <c r="S188" s="177">
        <f t="shared" si="42"/>
        <v>28.484839834150002</v>
      </c>
      <c r="T188" s="192">
        <f t="shared" si="43"/>
        <v>28.481717075000002</v>
      </c>
      <c r="U188" s="188">
        <f t="shared" si="44"/>
        <v>36.456597856000002</v>
      </c>
      <c r="V188" s="177">
        <f t="shared" si="45"/>
        <v>36.456597856000002</v>
      </c>
      <c r="W188" s="41">
        <f t="shared" si="47"/>
        <v>0</v>
      </c>
    </row>
    <row r="189" spans="1:23" ht="16.5" thickBot="1">
      <c r="A189" s="265" t="s">
        <v>77</v>
      </c>
      <c r="B189" s="266"/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121"/>
      <c r="O189" s="64">
        <f>SUM(O167:O188)</f>
        <v>2001.3633174650722</v>
      </c>
      <c r="P189" s="55"/>
    </row>
    <row r="191" spans="1:23" ht="15.75" hidden="1" thickBot="1"/>
    <row r="192" spans="1:23" ht="15.75" hidden="1">
      <c r="A192" s="26" t="s">
        <v>31</v>
      </c>
      <c r="B192" s="54" t="s">
        <v>7</v>
      </c>
      <c r="C192" s="50"/>
      <c r="D192" s="123"/>
      <c r="E192" s="123"/>
      <c r="F192" s="123"/>
      <c r="G192" s="28"/>
      <c r="H192" s="29"/>
      <c r="I192" s="29"/>
      <c r="J192" s="28"/>
      <c r="K192" s="28"/>
      <c r="L192" s="30"/>
      <c r="M192" s="31"/>
      <c r="N192" s="31"/>
      <c r="O192" s="60"/>
      <c r="P192" s="32"/>
    </row>
    <row r="193" spans="1:17" ht="63" hidden="1">
      <c r="A193" s="12" t="s">
        <v>34</v>
      </c>
      <c r="B193" s="1" t="s">
        <v>35</v>
      </c>
      <c r="C193" s="6" t="s">
        <v>36</v>
      </c>
      <c r="D193" s="125" t="s">
        <v>37</v>
      </c>
      <c r="E193" s="125" t="s">
        <v>38</v>
      </c>
      <c r="F193" s="125" t="s">
        <v>39</v>
      </c>
      <c r="G193" s="6" t="s">
        <v>40</v>
      </c>
      <c r="H193" s="5" t="s">
        <v>41</v>
      </c>
      <c r="I193" s="5" t="s">
        <v>42</v>
      </c>
      <c r="J193" s="6" t="s">
        <v>43</v>
      </c>
      <c r="K193" s="6" t="s">
        <v>44</v>
      </c>
      <c r="L193" s="33" t="s">
        <v>45</v>
      </c>
      <c r="M193" s="33" t="s">
        <v>46</v>
      </c>
      <c r="N193" s="33" t="s">
        <v>47</v>
      </c>
      <c r="O193" s="61" t="s">
        <v>48</v>
      </c>
      <c r="P193" s="91" t="s">
        <v>49</v>
      </c>
    </row>
    <row r="194" spans="1:17" hidden="1">
      <c r="A194" s="35">
        <v>1</v>
      </c>
      <c r="B194" s="2" t="s">
        <v>89</v>
      </c>
      <c r="C194" s="7">
        <v>31.979600000000001</v>
      </c>
      <c r="D194" s="126">
        <v>55</v>
      </c>
      <c r="E194" s="126">
        <v>45</v>
      </c>
      <c r="F194" s="126">
        <v>5</v>
      </c>
      <c r="G194" s="51">
        <v>36.979999999999997</v>
      </c>
      <c r="H194" s="43">
        <v>0.34860000000000002</v>
      </c>
      <c r="I194" s="43">
        <v>0.02</v>
      </c>
      <c r="J194" s="51">
        <f t="shared" ref="J194:J215" si="48">G194+(G194*H194)</f>
        <v>49.871227999999995</v>
      </c>
      <c r="K194" s="51">
        <f t="shared" ref="K194:K215" si="49">J194-(J194*I194)</f>
        <v>48.873803439999996</v>
      </c>
      <c r="L194" s="88">
        <f>$G$5/G194*(D194)</f>
        <v>47.563547863710113</v>
      </c>
      <c r="M194" s="89">
        <f>$H$5/H194*E194</f>
        <v>27.108433734939755</v>
      </c>
      <c r="N194" s="39">
        <f>I194/$I$194*(F194)</f>
        <v>5</v>
      </c>
      <c r="O194" s="62">
        <f t="shared" ref="O194:O215" si="50">L194+M194+N194</f>
        <v>79.671981598649865</v>
      </c>
      <c r="P194" s="94">
        <f t="shared" ref="P194:P215" si="51">G194+(G194*H194)</f>
        <v>49.871227999999995</v>
      </c>
      <c r="Q194" s="41">
        <f t="shared" ref="Q194:Q215" si="52">J194-P194</f>
        <v>0</v>
      </c>
    </row>
    <row r="195" spans="1:17" hidden="1">
      <c r="A195" s="35">
        <v>2</v>
      </c>
      <c r="B195" s="2" t="s">
        <v>90</v>
      </c>
      <c r="C195" s="7">
        <v>27.7379</v>
      </c>
      <c r="D195" s="126">
        <v>55</v>
      </c>
      <c r="E195" s="126">
        <v>45</v>
      </c>
      <c r="F195" s="126">
        <v>5</v>
      </c>
      <c r="G195" s="51">
        <v>32.74</v>
      </c>
      <c r="H195" s="43">
        <v>0.34860000000000002</v>
      </c>
      <c r="I195" s="43">
        <v>0.02</v>
      </c>
      <c r="J195" s="51">
        <f t="shared" si="48"/>
        <v>44.153164000000004</v>
      </c>
      <c r="K195" s="51">
        <f t="shared" si="49"/>
        <v>43.270100720000002</v>
      </c>
      <c r="L195" s="88">
        <f>$G$6/G195*(D195)</f>
        <v>46.600488698839335</v>
      </c>
      <c r="M195" s="89">
        <f>$H$6/H195*E195</f>
        <v>27.108433734939755</v>
      </c>
      <c r="N195" s="39">
        <f t="shared" ref="N195:N215" si="53">I195/$I$194*(F195)</f>
        <v>5</v>
      </c>
      <c r="O195" s="62">
        <f t="shared" si="50"/>
        <v>78.708922433779094</v>
      </c>
      <c r="P195" s="94">
        <f t="shared" si="51"/>
        <v>44.153164000000004</v>
      </c>
      <c r="Q195" s="41">
        <f t="shared" si="52"/>
        <v>0</v>
      </c>
    </row>
    <row r="196" spans="1:17" hidden="1">
      <c r="A196" s="35">
        <v>3</v>
      </c>
      <c r="B196" s="2" t="s">
        <v>91</v>
      </c>
      <c r="C196" s="7">
        <v>38.660899999999998</v>
      </c>
      <c r="D196" s="126">
        <v>55</v>
      </c>
      <c r="E196" s="126">
        <v>45</v>
      </c>
      <c r="F196" s="126">
        <v>5</v>
      </c>
      <c r="G196" s="51">
        <v>56.66</v>
      </c>
      <c r="H196" s="43">
        <v>0.34860000000000002</v>
      </c>
      <c r="I196" s="43">
        <v>0.02</v>
      </c>
      <c r="J196" s="51">
        <f t="shared" si="48"/>
        <v>76.411676</v>
      </c>
      <c r="K196" s="51">
        <f t="shared" si="49"/>
        <v>74.883442479999999</v>
      </c>
      <c r="L196" s="88">
        <f>$G$34/G196*(D196)</f>
        <v>37.528229791740202</v>
      </c>
      <c r="M196" s="89">
        <f>$H$7/H196*E196</f>
        <v>27.108433734939755</v>
      </c>
      <c r="N196" s="39">
        <f t="shared" si="53"/>
        <v>5</v>
      </c>
      <c r="O196" s="62">
        <f t="shared" si="50"/>
        <v>69.636663526679953</v>
      </c>
      <c r="P196" s="94">
        <f t="shared" si="51"/>
        <v>76.411676</v>
      </c>
      <c r="Q196" s="41">
        <f t="shared" si="52"/>
        <v>0</v>
      </c>
    </row>
    <row r="197" spans="1:17" hidden="1">
      <c r="A197" s="35">
        <v>4</v>
      </c>
      <c r="B197" s="2" t="s">
        <v>92</v>
      </c>
      <c r="C197" s="7">
        <v>35.161900000000003</v>
      </c>
      <c r="D197" s="126">
        <v>55</v>
      </c>
      <c r="E197" s="126">
        <v>45</v>
      </c>
      <c r="F197" s="126">
        <v>5</v>
      </c>
      <c r="G197" s="51">
        <v>47.16</v>
      </c>
      <c r="H197" s="43">
        <v>0.34860000000000002</v>
      </c>
      <c r="I197" s="43">
        <v>0.02</v>
      </c>
      <c r="J197" s="51">
        <f t="shared" si="48"/>
        <v>63.599975999999998</v>
      </c>
      <c r="K197" s="51">
        <f t="shared" si="49"/>
        <v>62.327976479999997</v>
      </c>
      <c r="L197" s="88">
        <f>$G$35/G197*(D197)</f>
        <v>41.007304919423241</v>
      </c>
      <c r="M197" s="89">
        <f>$H$8/H197*E197</f>
        <v>27.108433734939755</v>
      </c>
      <c r="N197" s="39">
        <f t="shared" si="53"/>
        <v>5</v>
      </c>
      <c r="O197" s="62">
        <f t="shared" si="50"/>
        <v>73.115738654363</v>
      </c>
      <c r="P197" s="94">
        <f t="shared" si="51"/>
        <v>63.599975999999998</v>
      </c>
      <c r="Q197" s="41">
        <f t="shared" si="52"/>
        <v>0</v>
      </c>
    </row>
    <row r="198" spans="1:17" hidden="1">
      <c r="A198" s="35">
        <v>5</v>
      </c>
      <c r="B198" s="2" t="s">
        <v>93</v>
      </c>
      <c r="C198" s="7">
        <v>18.940000000000001</v>
      </c>
      <c r="D198" s="126">
        <v>55</v>
      </c>
      <c r="E198" s="126">
        <v>45</v>
      </c>
      <c r="F198" s="126">
        <v>5</v>
      </c>
      <c r="G198" s="51">
        <v>28.94</v>
      </c>
      <c r="H198" s="43">
        <v>0.34860000000000002</v>
      </c>
      <c r="I198" s="43">
        <v>0.02</v>
      </c>
      <c r="J198" s="51">
        <f t="shared" si="48"/>
        <v>39.028484000000006</v>
      </c>
      <c r="K198" s="51">
        <f t="shared" si="49"/>
        <v>38.247914320000007</v>
      </c>
      <c r="L198" s="88">
        <f>$G$36/G198*(D198)</f>
        <v>35.995162404975815</v>
      </c>
      <c r="M198" s="89">
        <f>$H$9/H198*E198</f>
        <v>27.108433734939755</v>
      </c>
      <c r="N198" s="39">
        <f t="shared" si="53"/>
        <v>5</v>
      </c>
      <c r="O198" s="62">
        <f t="shared" si="50"/>
        <v>68.103596139915567</v>
      </c>
      <c r="P198" s="94">
        <f t="shared" si="51"/>
        <v>39.028484000000006</v>
      </c>
      <c r="Q198" s="41">
        <f t="shared" si="52"/>
        <v>0</v>
      </c>
    </row>
    <row r="199" spans="1:17" hidden="1">
      <c r="A199" s="35">
        <v>6</v>
      </c>
      <c r="B199" s="2" t="s">
        <v>94</v>
      </c>
      <c r="C199" s="7">
        <v>21.5</v>
      </c>
      <c r="D199" s="126">
        <v>55</v>
      </c>
      <c r="E199" s="126">
        <v>45</v>
      </c>
      <c r="F199" s="126">
        <v>5</v>
      </c>
      <c r="G199" s="51">
        <v>33.5</v>
      </c>
      <c r="H199" s="43">
        <v>0.34860000000000002</v>
      </c>
      <c r="I199" s="43">
        <v>0.02</v>
      </c>
      <c r="J199" s="51">
        <f t="shared" si="48"/>
        <v>45.178100000000001</v>
      </c>
      <c r="K199" s="51">
        <f t="shared" si="49"/>
        <v>44.274538</v>
      </c>
      <c r="L199" s="88">
        <f>$G$10/G199*(D199)</f>
        <v>35.298507462686565</v>
      </c>
      <c r="M199" s="89">
        <f>$H$10/H199*E199</f>
        <v>27.108433734939755</v>
      </c>
      <c r="N199" s="39">
        <f t="shared" si="53"/>
        <v>5</v>
      </c>
      <c r="O199" s="62">
        <f t="shared" si="50"/>
        <v>67.406941197626324</v>
      </c>
      <c r="P199" s="94">
        <f t="shared" si="51"/>
        <v>45.178100000000001</v>
      </c>
      <c r="Q199" s="41">
        <f t="shared" si="52"/>
        <v>0</v>
      </c>
    </row>
    <row r="200" spans="1:17" hidden="1">
      <c r="A200" s="35">
        <v>7</v>
      </c>
      <c r="B200" s="2" t="s">
        <v>95</v>
      </c>
      <c r="C200" s="7">
        <v>36.005800000000001</v>
      </c>
      <c r="D200" s="126">
        <v>55</v>
      </c>
      <c r="E200" s="126">
        <v>45</v>
      </c>
      <c r="F200" s="126">
        <v>5</v>
      </c>
      <c r="G200" s="51">
        <v>45.01</v>
      </c>
      <c r="H200" s="43">
        <v>0.34860000000000002</v>
      </c>
      <c r="I200" s="43">
        <v>0.02</v>
      </c>
      <c r="J200" s="51">
        <f t="shared" si="48"/>
        <v>60.700485999999998</v>
      </c>
      <c r="K200" s="51">
        <f t="shared" si="49"/>
        <v>59.486476279999998</v>
      </c>
      <c r="L200" s="88">
        <f>$G$11/G200*(D200)</f>
        <v>44.002443901355257</v>
      </c>
      <c r="M200" s="89">
        <f>$H$11/H200*E200</f>
        <v>27.108433734939755</v>
      </c>
      <c r="N200" s="39">
        <f t="shared" si="53"/>
        <v>5</v>
      </c>
      <c r="O200" s="62">
        <f t="shared" si="50"/>
        <v>76.110877636295015</v>
      </c>
      <c r="P200" s="94">
        <f t="shared" si="51"/>
        <v>60.700485999999998</v>
      </c>
      <c r="Q200" s="41">
        <f t="shared" si="52"/>
        <v>0</v>
      </c>
    </row>
    <row r="201" spans="1:17" hidden="1">
      <c r="A201" s="35">
        <v>8</v>
      </c>
      <c r="B201" s="2" t="s">
        <v>96</v>
      </c>
      <c r="C201" s="7">
        <v>32.747100000000003</v>
      </c>
      <c r="D201" s="126">
        <v>55</v>
      </c>
      <c r="E201" s="126">
        <v>45</v>
      </c>
      <c r="F201" s="126">
        <v>5</v>
      </c>
      <c r="G201" s="51">
        <v>39.75</v>
      </c>
      <c r="H201" s="43">
        <v>0.34860000000000002</v>
      </c>
      <c r="I201" s="43">
        <v>0.02</v>
      </c>
      <c r="J201" s="51">
        <f t="shared" si="48"/>
        <v>53.606850000000001</v>
      </c>
      <c r="K201" s="51">
        <f t="shared" si="49"/>
        <v>52.534713000000004</v>
      </c>
      <c r="L201" s="88">
        <f>$G$12/G201*(D201)</f>
        <v>45.314465408805034</v>
      </c>
      <c r="M201" s="89">
        <f>$H$12/H201*E201</f>
        <v>27.108433734939755</v>
      </c>
      <c r="N201" s="39">
        <f t="shared" si="53"/>
        <v>5</v>
      </c>
      <c r="O201" s="62">
        <f t="shared" si="50"/>
        <v>77.422899143744786</v>
      </c>
      <c r="P201" s="94">
        <f t="shared" si="51"/>
        <v>53.606850000000001</v>
      </c>
      <c r="Q201" s="41">
        <f t="shared" si="52"/>
        <v>0</v>
      </c>
    </row>
    <row r="202" spans="1:17" hidden="1">
      <c r="A202" s="35">
        <v>9</v>
      </c>
      <c r="B202" s="2" t="s">
        <v>97</v>
      </c>
      <c r="C202" s="7">
        <v>36.869900000000001</v>
      </c>
      <c r="D202" s="126">
        <v>55</v>
      </c>
      <c r="E202" s="126">
        <v>45</v>
      </c>
      <c r="F202" s="126">
        <v>5</v>
      </c>
      <c r="G202" s="51">
        <v>45.87</v>
      </c>
      <c r="H202" s="43">
        <v>0.34860000000000002</v>
      </c>
      <c r="I202" s="43">
        <v>0.02</v>
      </c>
      <c r="J202" s="51">
        <f t="shared" si="48"/>
        <v>61.860281999999998</v>
      </c>
      <c r="K202" s="51">
        <f t="shared" si="49"/>
        <v>60.623076359999999</v>
      </c>
      <c r="L202" s="88">
        <f>$G$13/G202*(D202)</f>
        <v>44.208633093525179</v>
      </c>
      <c r="M202" s="89">
        <f>$H$13/H202*E202</f>
        <v>27.108433734939755</v>
      </c>
      <c r="N202" s="39">
        <f t="shared" si="53"/>
        <v>5</v>
      </c>
      <c r="O202" s="62">
        <f t="shared" si="50"/>
        <v>76.317066828464931</v>
      </c>
      <c r="P202" s="94">
        <f t="shared" si="51"/>
        <v>61.860281999999998</v>
      </c>
      <c r="Q202" s="41">
        <f t="shared" si="52"/>
        <v>0</v>
      </c>
    </row>
    <row r="203" spans="1:17" hidden="1">
      <c r="A203" s="35">
        <v>10</v>
      </c>
      <c r="B203" s="2" t="s">
        <v>98</v>
      </c>
      <c r="C203" s="7">
        <v>40.538899999999998</v>
      </c>
      <c r="D203" s="126">
        <v>55</v>
      </c>
      <c r="E203" s="126">
        <v>45</v>
      </c>
      <c r="F203" s="126">
        <v>5</v>
      </c>
      <c r="G203" s="51">
        <v>52.54</v>
      </c>
      <c r="H203" s="43">
        <v>0.34860000000000002</v>
      </c>
      <c r="I203" s="43">
        <v>0.02</v>
      </c>
      <c r="J203" s="51">
        <f t="shared" si="48"/>
        <v>70.855444000000006</v>
      </c>
      <c r="K203" s="51">
        <f t="shared" si="49"/>
        <v>69.438335120000005</v>
      </c>
      <c r="L203" s="88">
        <f>$G$14/G203*(D203)</f>
        <v>42.438142367719834</v>
      </c>
      <c r="M203" s="89">
        <f>$H$14/H203*E203</f>
        <v>27.108433734939755</v>
      </c>
      <c r="N203" s="39">
        <f t="shared" si="53"/>
        <v>5</v>
      </c>
      <c r="O203" s="62">
        <f t="shared" si="50"/>
        <v>74.546576102659586</v>
      </c>
      <c r="P203" s="94">
        <f t="shared" si="51"/>
        <v>70.855444000000006</v>
      </c>
      <c r="Q203" s="41">
        <f t="shared" si="52"/>
        <v>0</v>
      </c>
    </row>
    <row r="204" spans="1:17" hidden="1">
      <c r="A204" s="35">
        <v>11</v>
      </c>
      <c r="B204" s="2" t="s">
        <v>99</v>
      </c>
      <c r="C204" s="7">
        <v>45.642800000000001</v>
      </c>
      <c r="D204" s="126">
        <v>55</v>
      </c>
      <c r="E204" s="126">
        <v>45</v>
      </c>
      <c r="F204" s="126">
        <v>5</v>
      </c>
      <c r="G204" s="51">
        <v>60.64</v>
      </c>
      <c r="H204" s="43">
        <v>0.34860000000000002</v>
      </c>
      <c r="I204" s="43">
        <v>0.02</v>
      </c>
      <c r="J204" s="51">
        <f t="shared" si="48"/>
        <v>81.779104000000004</v>
      </c>
      <c r="K204" s="51">
        <f t="shared" si="49"/>
        <v>80.143521919999998</v>
      </c>
      <c r="L204" s="88">
        <f>$G$42/G204*(D204)</f>
        <v>41.397658311345651</v>
      </c>
      <c r="M204" s="89">
        <f>$H$15/H204*E204</f>
        <v>27.108433734939755</v>
      </c>
      <c r="N204" s="39">
        <f t="shared" si="53"/>
        <v>5</v>
      </c>
      <c r="O204" s="62">
        <f t="shared" si="50"/>
        <v>73.506092046285403</v>
      </c>
      <c r="P204" s="94">
        <f t="shared" si="51"/>
        <v>81.779104000000004</v>
      </c>
      <c r="Q204" s="41">
        <f t="shared" si="52"/>
        <v>0</v>
      </c>
    </row>
    <row r="205" spans="1:17" hidden="1">
      <c r="A205" s="35">
        <v>12</v>
      </c>
      <c r="B205" s="3" t="s">
        <v>100</v>
      </c>
      <c r="C205" s="9">
        <v>33.533000000000001</v>
      </c>
      <c r="D205" s="126">
        <v>55</v>
      </c>
      <c r="E205" s="126">
        <v>45</v>
      </c>
      <c r="F205" s="126">
        <v>5</v>
      </c>
      <c r="G205" s="51">
        <v>38.53</v>
      </c>
      <c r="H205" s="43">
        <v>0.34860000000000002</v>
      </c>
      <c r="I205" s="43">
        <v>0.02</v>
      </c>
      <c r="J205" s="51">
        <f t="shared" si="48"/>
        <v>51.961558000000004</v>
      </c>
      <c r="K205" s="51">
        <f t="shared" si="49"/>
        <v>50.922326840000004</v>
      </c>
      <c r="L205" s="88">
        <f>$G$17/G205*(D205)</f>
        <v>42.509732675837014</v>
      </c>
      <c r="M205" s="89">
        <f>$H$16/H205*E205</f>
        <v>27.108433734939755</v>
      </c>
      <c r="N205" s="39">
        <f t="shared" si="53"/>
        <v>5</v>
      </c>
      <c r="O205" s="62">
        <f t="shared" si="50"/>
        <v>74.618166410776766</v>
      </c>
      <c r="P205" s="94">
        <f t="shared" si="51"/>
        <v>51.961558000000004</v>
      </c>
      <c r="Q205" s="41">
        <f t="shared" si="52"/>
        <v>0</v>
      </c>
    </row>
    <row r="206" spans="1:17" hidden="1">
      <c r="A206" s="35">
        <v>13</v>
      </c>
      <c r="B206" s="2" t="s">
        <v>101</v>
      </c>
      <c r="C206" s="7">
        <v>29.783300000000001</v>
      </c>
      <c r="D206" s="126">
        <v>55</v>
      </c>
      <c r="E206" s="126">
        <v>45</v>
      </c>
      <c r="F206" s="126">
        <v>5</v>
      </c>
      <c r="G206" s="51">
        <v>34.78</v>
      </c>
      <c r="H206" s="43">
        <v>0.34860000000000002</v>
      </c>
      <c r="I206" s="43">
        <v>0.02</v>
      </c>
      <c r="J206" s="51">
        <f t="shared" si="48"/>
        <v>46.904308</v>
      </c>
      <c r="K206" s="51">
        <f t="shared" si="49"/>
        <v>45.966221840000003</v>
      </c>
      <c r="L206" s="88">
        <f>$G$17/G206*(D206)</f>
        <v>47.093156986774005</v>
      </c>
      <c r="M206" s="89">
        <f>$H$17/H206*E206</f>
        <v>27.108433734939755</v>
      </c>
      <c r="N206" s="39">
        <f t="shared" si="53"/>
        <v>5</v>
      </c>
      <c r="O206" s="62">
        <f t="shared" si="50"/>
        <v>79.201590721713757</v>
      </c>
      <c r="P206" s="94">
        <f t="shared" si="51"/>
        <v>46.904308</v>
      </c>
      <c r="Q206" s="41">
        <f t="shared" si="52"/>
        <v>0</v>
      </c>
    </row>
    <row r="207" spans="1:17" hidden="1">
      <c r="A207" s="35">
        <v>14</v>
      </c>
      <c r="B207" s="2" t="s">
        <v>102</v>
      </c>
      <c r="C207" s="7">
        <v>20.867599999999999</v>
      </c>
      <c r="D207" s="126">
        <v>55</v>
      </c>
      <c r="E207" s="126">
        <v>45</v>
      </c>
      <c r="F207" s="126">
        <v>5</v>
      </c>
      <c r="G207" s="51">
        <v>29.87</v>
      </c>
      <c r="H207" s="43">
        <v>0.34860000000000002</v>
      </c>
      <c r="I207" s="43">
        <v>0.02</v>
      </c>
      <c r="J207" s="51">
        <f t="shared" si="48"/>
        <v>40.282682000000001</v>
      </c>
      <c r="K207" s="51">
        <f t="shared" si="49"/>
        <v>39.477028359999998</v>
      </c>
      <c r="L207" s="88">
        <f>$G$18/G207*(D207)</f>
        <v>38.428188818212256</v>
      </c>
      <c r="M207" s="89">
        <f>$H$18/H207*E207</f>
        <v>27.108433734939755</v>
      </c>
      <c r="N207" s="39">
        <f t="shared" si="53"/>
        <v>5</v>
      </c>
      <c r="O207" s="62">
        <f t="shared" si="50"/>
        <v>70.536622553152014</v>
      </c>
      <c r="P207" s="94">
        <f t="shared" si="51"/>
        <v>40.282682000000001</v>
      </c>
      <c r="Q207" s="41">
        <f t="shared" si="52"/>
        <v>0</v>
      </c>
    </row>
    <row r="208" spans="1:17" hidden="1">
      <c r="A208" s="35">
        <v>15</v>
      </c>
      <c r="B208" s="2" t="s">
        <v>103</v>
      </c>
      <c r="C208" s="7">
        <v>22.944099999999999</v>
      </c>
      <c r="D208" s="126">
        <v>55</v>
      </c>
      <c r="E208" s="126">
        <v>45</v>
      </c>
      <c r="F208" s="126">
        <v>5</v>
      </c>
      <c r="G208" s="51">
        <v>33.94</v>
      </c>
      <c r="H208" s="43">
        <v>0.34860000000000002</v>
      </c>
      <c r="I208" s="43">
        <v>0.02</v>
      </c>
      <c r="J208" s="51">
        <f t="shared" si="48"/>
        <v>45.771484000000001</v>
      </c>
      <c r="K208" s="51">
        <f t="shared" si="49"/>
        <v>44.856054319999998</v>
      </c>
      <c r="L208" s="88">
        <f>$G$19/G208*(D208)</f>
        <v>37.174425456688276</v>
      </c>
      <c r="M208" s="89">
        <f>$H$19/H208*E208</f>
        <v>27.108433734939755</v>
      </c>
      <c r="N208" s="39">
        <f t="shared" si="53"/>
        <v>5</v>
      </c>
      <c r="O208" s="62">
        <f t="shared" si="50"/>
        <v>69.282859191628035</v>
      </c>
      <c r="P208" s="94">
        <f t="shared" si="51"/>
        <v>45.771484000000001</v>
      </c>
      <c r="Q208" s="41">
        <f t="shared" si="52"/>
        <v>0</v>
      </c>
    </row>
    <row r="209" spans="1:17" hidden="1">
      <c r="A209" s="35">
        <v>16</v>
      </c>
      <c r="B209" s="2" t="s">
        <v>104</v>
      </c>
      <c r="C209" s="7">
        <v>25.227399999999999</v>
      </c>
      <c r="D209" s="126">
        <v>55</v>
      </c>
      <c r="E209" s="126">
        <v>45</v>
      </c>
      <c r="F209" s="126">
        <v>5</v>
      </c>
      <c r="G209" s="51">
        <v>39.229999999999997</v>
      </c>
      <c r="H209" s="43">
        <v>0.34860000000000002</v>
      </c>
      <c r="I209" s="43">
        <v>0.02</v>
      </c>
      <c r="J209" s="51">
        <f t="shared" si="48"/>
        <v>52.905577999999998</v>
      </c>
      <c r="K209" s="51">
        <f t="shared" si="49"/>
        <v>51.847466439999998</v>
      </c>
      <c r="L209" s="88">
        <f>$G$20/G209*(D209)</f>
        <v>35.372164160081574</v>
      </c>
      <c r="M209" s="89">
        <f>$H$20/H209*E209</f>
        <v>27.108433734939755</v>
      </c>
      <c r="N209" s="39">
        <f t="shared" si="53"/>
        <v>5</v>
      </c>
      <c r="O209" s="62">
        <f t="shared" si="50"/>
        <v>67.480597895021333</v>
      </c>
      <c r="P209" s="94">
        <f t="shared" si="51"/>
        <v>52.905577999999998</v>
      </c>
      <c r="Q209" s="41">
        <f t="shared" si="52"/>
        <v>0</v>
      </c>
    </row>
    <row r="210" spans="1:17" hidden="1">
      <c r="A210" s="35">
        <v>17</v>
      </c>
      <c r="B210" s="2" t="s">
        <v>105</v>
      </c>
      <c r="C210" s="7">
        <v>25.227399999999999</v>
      </c>
      <c r="D210" s="126">
        <v>55</v>
      </c>
      <c r="E210" s="126">
        <v>45</v>
      </c>
      <c r="F210" s="126">
        <v>5</v>
      </c>
      <c r="G210" s="51">
        <v>30.23</v>
      </c>
      <c r="H210" s="43">
        <v>0.34860000000000002</v>
      </c>
      <c r="I210" s="43">
        <v>0.02</v>
      </c>
      <c r="J210" s="51">
        <f t="shared" si="48"/>
        <v>40.768177999999999</v>
      </c>
      <c r="K210" s="51">
        <f t="shared" si="49"/>
        <v>39.952814439999997</v>
      </c>
      <c r="L210" s="88">
        <f>$G$21/G210*(D210)</f>
        <v>45.903076414158122</v>
      </c>
      <c r="M210" s="89">
        <f>$H$21/H210*E210</f>
        <v>27.108433734939755</v>
      </c>
      <c r="N210" s="39">
        <f t="shared" si="53"/>
        <v>5</v>
      </c>
      <c r="O210" s="62">
        <f t="shared" si="50"/>
        <v>78.011510149097873</v>
      </c>
      <c r="P210" s="94">
        <f t="shared" si="51"/>
        <v>40.768177999999999</v>
      </c>
      <c r="Q210" s="41">
        <f t="shared" si="52"/>
        <v>0</v>
      </c>
    </row>
    <row r="211" spans="1:17" hidden="1">
      <c r="A211" s="35">
        <v>18</v>
      </c>
      <c r="B211" s="2" t="s">
        <v>106</v>
      </c>
      <c r="C211" s="7">
        <v>27.7379</v>
      </c>
      <c r="D211" s="126">
        <v>55</v>
      </c>
      <c r="E211" s="126">
        <v>45</v>
      </c>
      <c r="F211" s="126">
        <v>5</v>
      </c>
      <c r="G211" s="51">
        <v>34.74</v>
      </c>
      <c r="H211" s="43">
        <v>0.34860000000000002</v>
      </c>
      <c r="I211" s="43">
        <v>0.02</v>
      </c>
      <c r="J211" s="51">
        <f t="shared" si="48"/>
        <v>46.850363999999999</v>
      </c>
      <c r="K211" s="51">
        <f t="shared" si="49"/>
        <v>45.913356719999996</v>
      </c>
      <c r="L211" s="88">
        <f>$G$22/G211*(D211)</f>
        <v>43.917674150834763</v>
      </c>
      <c r="M211" s="89">
        <f>$H$22/H211*E211</f>
        <v>27.108433734939755</v>
      </c>
      <c r="N211" s="39">
        <f t="shared" si="53"/>
        <v>5</v>
      </c>
      <c r="O211" s="62">
        <f t="shared" si="50"/>
        <v>76.026107885774522</v>
      </c>
      <c r="P211" s="94">
        <f t="shared" si="51"/>
        <v>46.850363999999999</v>
      </c>
      <c r="Q211" s="41">
        <f t="shared" si="52"/>
        <v>0</v>
      </c>
    </row>
    <row r="212" spans="1:17" hidden="1">
      <c r="A212" s="35">
        <v>19</v>
      </c>
      <c r="B212" s="2" t="s">
        <v>107</v>
      </c>
      <c r="C212" s="7">
        <v>31.227799999999998</v>
      </c>
      <c r="D212" s="126">
        <v>55</v>
      </c>
      <c r="E212" s="126">
        <v>45</v>
      </c>
      <c r="F212" s="126">
        <v>5</v>
      </c>
      <c r="G212" s="51">
        <v>40.229999999999997</v>
      </c>
      <c r="H212" s="43">
        <v>0.34860000000000002</v>
      </c>
      <c r="I212" s="43">
        <v>0.02</v>
      </c>
      <c r="J212" s="51">
        <f t="shared" si="48"/>
        <v>54.254177999999996</v>
      </c>
      <c r="K212" s="51">
        <f t="shared" si="49"/>
        <v>53.169094439999995</v>
      </c>
      <c r="L212" s="88">
        <f>$G$23/G212*(D212)</f>
        <v>42.695749440715886</v>
      </c>
      <c r="M212" s="89">
        <f>$H$23/H212*E212</f>
        <v>27.108433734939755</v>
      </c>
      <c r="N212" s="39">
        <f t="shared" si="53"/>
        <v>5</v>
      </c>
      <c r="O212" s="62">
        <f t="shared" si="50"/>
        <v>74.804183175655638</v>
      </c>
      <c r="P212" s="94">
        <f t="shared" si="51"/>
        <v>54.254177999999996</v>
      </c>
      <c r="Q212" s="41">
        <f t="shared" si="52"/>
        <v>0</v>
      </c>
    </row>
    <row r="213" spans="1:17" hidden="1">
      <c r="A213" s="35">
        <v>20</v>
      </c>
      <c r="B213" s="2" t="s">
        <v>108</v>
      </c>
      <c r="C213" s="7">
        <v>22.131399999999999</v>
      </c>
      <c r="D213" s="126">
        <v>55</v>
      </c>
      <c r="E213" s="126">
        <v>45</v>
      </c>
      <c r="F213" s="126">
        <v>5</v>
      </c>
      <c r="G213" s="51">
        <v>27.13</v>
      </c>
      <c r="H213" s="43">
        <v>0.34860000000000002</v>
      </c>
      <c r="I213" s="43">
        <v>0.02</v>
      </c>
      <c r="J213" s="51">
        <f t="shared" si="48"/>
        <v>36.587518000000003</v>
      </c>
      <c r="K213" s="51">
        <f t="shared" si="49"/>
        <v>35.855767640000003</v>
      </c>
      <c r="L213" s="88">
        <f>$G$24/G213*(D213)</f>
        <v>44.863619609288612</v>
      </c>
      <c r="M213" s="89">
        <f>$H$24/H213*E213</f>
        <v>27.108433734939755</v>
      </c>
      <c r="N213" s="39">
        <f t="shared" si="53"/>
        <v>5</v>
      </c>
      <c r="O213" s="62">
        <f t="shared" si="50"/>
        <v>76.972053344228371</v>
      </c>
      <c r="P213" s="94">
        <f t="shared" si="51"/>
        <v>36.587518000000003</v>
      </c>
      <c r="Q213" s="41">
        <f t="shared" si="52"/>
        <v>0</v>
      </c>
    </row>
    <row r="214" spans="1:17" hidden="1">
      <c r="A214" s="35">
        <v>21</v>
      </c>
      <c r="B214" s="2" t="s">
        <v>109</v>
      </c>
      <c r="C214" s="7">
        <v>24.058700000000002</v>
      </c>
      <c r="D214" s="126">
        <v>55</v>
      </c>
      <c r="E214" s="126">
        <v>45</v>
      </c>
      <c r="F214" s="126">
        <v>5</v>
      </c>
      <c r="G214" s="51">
        <v>29.06</v>
      </c>
      <c r="H214" s="43">
        <v>0.34860000000000002</v>
      </c>
      <c r="I214" s="43">
        <v>0.02</v>
      </c>
      <c r="J214" s="51">
        <f t="shared" si="48"/>
        <v>39.190315999999996</v>
      </c>
      <c r="K214" s="51">
        <f t="shared" si="49"/>
        <v>38.406509679999999</v>
      </c>
      <c r="L214" s="88">
        <f>$G$25/G214*(D214)</f>
        <v>45.536820371644872</v>
      </c>
      <c r="M214" s="89">
        <f>$H$25/H214*E214</f>
        <v>27.108433734939755</v>
      </c>
      <c r="N214" s="39">
        <f t="shared" si="53"/>
        <v>5</v>
      </c>
      <c r="O214" s="62">
        <f t="shared" si="50"/>
        <v>77.64525410658463</v>
      </c>
      <c r="P214" s="94">
        <f t="shared" si="51"/>
        <v>39.190315999999996</v>
      </c>
      <c r="Q214" s="41">
        <f t="shared" si="52"/>
        <v>0</v>
      </c>
    </row>
    <row r="215" spans="1:17" ht="15.75" hidden="1" thickBot="1">
      <c r="A215" s="44">
        <v>22</v>
      </c>
      <c r="B215" s="10" t="s">
        <v>110</v>
      </c>
      <c r="C215" s="11">
        <v>26.4529</v>
      </c>
      <c r="D215" s="127">
        <v>55</v>
      </c>
      <c r="E215" s="127">
        <v>45</v>
      </c>
      <c r="F215" s="126">
        <v>5</v>
      </c>
      <c r="G215" s="53">
        <v>34.450000000000003</v>
      </c>
      <c r="H215" s="46">
        <v>0.34860000000000002</v>
      </c>
      <c r="I215" s="43">
        <v>0.02</v>
      </c>
      <c r="J215" s="51">
        <f t="shared" si="48"/>
        <v>46.459270000000004</v>
      </c>
      <c r="K215" s="51">
        <f t="shared" si="49"/>
        <v>45.530084600000002</v>
      </c>
      <c r="L215" s="90">
        <f>$G$26/G215*(D215)</f>
        <v>42.22786647314949</v>
      </c>
      <c r="M215" s="89">
        <f>$H$26/H215*E215</f>
        <v>27.108433734939755</v>
      </c>
      <c r="N215" s="39">
        <f t="shared" si="53"/>
        <v>5</v>
      </c>
      <c r="O215" s="63">
        <f t="shared" si="50"/>
        <v>74.336300208089241</v>
      </c>
      <c r="P215" s="95">
        <f t="shared" si="51"/>
        <v>46.459270000000004</v>
      </c>
      <c r="Q215" s="41">
        <f t="shared" si="52"/>
        <v>0</v>
      </c>
    </row>
    <row r="216" spans="1:17" ht="16.5" hidden="1" thickBot="1">
      <c r="A216" s="265" t="s">
        <v>77</v>
      </c>
      <c r="B216" s="266"/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121"/>
      <c r="O216" s="64">
        <f>SUM(O194:O215)</f>
        <v>1633.4626009501856</v>
      </c>
      <c r="P216" s="55"/>
    </row>
    <row r="217" spans="1:17" hidden="1"/>
    <row r="218" spans="1:17" ht="15.75" hidden="1" thickBot="1"/>
    <row r="219" spans="1:17" ht="15.75" hidden="1">
      <c r="A219" s="26" t="s">
        <v>31</v>
      </c>
      <c r="B219" s="27" t="s">
        <v>8</v>
      </c>
      <c r="C219" s="50"/>
      <c r="D219" s="123"/>
      <c r="E219" s="123"/>
      <c r="F219" s="123"/>
      <c r="G219" s="28"/>
      <c r="H219" s="29"/>
      <c r="I219" s="29"/>
      <c r="J219" s="28"/>
      <c r="K219" s="28"/>
      <c r="L219" s="30"/>
      <c r="M219" s="31"/>
      <c r="N219" s="31"/>
      <c r="O219" s="60"/>
      <c r="P219" s="32"/>
    </row>
    <row r="220" spans="1:17" ht="63" hidden="1">
      <c r="A220" s="12" t="s">
        <v>34</v>
      </c>
      <c r="B220" s="1" t="s">
        <v>35</v>
      </c>
      <c r="C220" s="6" t="s">
        <v>36</v>
      </c>
      <c r="D220" s="125" t="s">
        <v>37</v>
      </c>
      <c r="E220" s="125" t="s">
        <v>38</v>
      </c>
      <c r="F220" s="125" t="s">
        <v>39</v>
      </c>
      <c r="G220" s="6" t="s">
        <v>40</v>
      </c>
      <c r="H220" s="5" t="s">
        <v>41</v>
      </c>
      <c r="I220" s="5" t="s">
        <v>42</v>
      </c>
      <c r="J220" s="6" t="s">
        <v>43</v>
      </c>
      <c r="K220" s="6" t="s">
        <v>44</v>
      </c>
      <c r="L220" s="33" t="s">
        <v>45</v>
      </c>
      <c r="M220" s="33" t="s">
        <v>46</v>
      </c>
      <c r="N220" s="33" t="s">
        <v>47</v>
      </c>
      <c r="O220" s="61" t="s">
        <v>48</v>
      </c>
      <c r="P220" s="91" t="s">
        <v>49</v>
      </c>
    </row>
    <row r="221" spans="1:17" hidden="1">
      <c r="A221" s="35">
        <v>1</v>
      </c>
      <c r="B221" s="2" t="s">
        <v>89</v>
      </c>
      <c r="C221" s="7">
        <v>31.979600000000001</v>
      </c>
      <c r="D221" s="126">
        <v>55</v>
      </c>
      <c r="E221" s="126">
        <v>45</v>
      </c>
      <c r="F221" s="126">
        <v>5</v>
      </c>
      <c r="G221" s="51">
        <v>31.979600000000001</v>
      </c>
      <c r="H221" s="43">
        <v>0.52</v>
      </c>
      <c r="I221" s="43">
        <v>1.1299999999999999E-2</v>
      </c>
      <c r="J221" s="51">
        <f t="shared" ref="J221:J242" si="54">G221+(G221*H221)</f>
        <v>48.608992000000001</v>
      </c>
      <c r="K221" s="51">
        <f t="shared" ref="K221:K242" si="55">J221-(J221*I221)</f>
        <v>48.059710390399999</v>
      </c>
      <c r="L221" s="88">
        <f>$G$5/G221*(D221)</f>
        <v>55.000687938560837</v>
      </c>
      <c r="M221" s="89">
        <f>$H$5/H221*E221</f>
        <v>18.17307692307692</v>
      </c>
      <c r="N221" s="39">
        <f>I221/$I$194*(F221)</f>
        <v>2.8249999999999997</v>
      </c>
      <c r="O221" s="62">
        <f t="shared" ref="O221:O242" si="56">L221+M221+N221</f>
        <v>75.998764861637753</v>
      </c>
      <c r="P221" s="94">
        <f t="shared" ref="P221:P242" si="57">G221+(G221*H221)</f>
        <v>48.608992000000001</v>
      </c>
      <c r="Q221" s="41">
        <f t="shared" ref="Q221:Q242" si="58">J221-P221</f>
        <v>0</v>
      </c>
    </row>
    <row r="222" spans="1:17" hidden="1">
      <c r="A222" s="35">
        <v>2</v>
      </c>
      <c r="B222" s="2" t="s">
        <v>90</v>
      </c>
      <c r="C222" s="7">
        <v>27.7379</v>
      </c>
      <c r="D222" s="126">
        <v>55</v>
      </c>
      <c r="E222" s="126">
        <v>45</v>
      </c>
      <c r="F222" s="126">
        <v>5</v>
      </c>
      <c r="G222" s="51">
        <v>27.7379</v>
      </c>
      <c r="H222" s="43">
        <v>0.52</v>
      </c>
      <c r="I222" s="43">
        <v>1.1299999999999999E-2</v>
      </c>
      <c r="J222" s="51">
        <f t="shared" si="54"/>
        <v>42.161608000000001</v>
      </c>
      <c r="K222" s="51">
        <f t="shared" si="55"/>
        <v>41.685181829599998</v>
      </c>
      <c r="L222" s="88">
        <f>$G$6/G222*(D222)</f>
        <v>55.004163977806535</v>
      </c>
      <c r="M222" s="89">
        <f>$H$6/H222*E222</f>
        <v>18.17307692307692</v>
      </c>
      <c r="N222" s="39">
        <f t="shared" ref="N222:N242" si="59">I222/$I$194*(F222)</f>
        <v>2.8249999999999997</v>
      </c>
      <c r="O222" s="62">
        <f t="shared" si="56"/>
        <v>76.00224090088345</v>
      </c>
      <c r="P222" s="94">
        <f t="shared" si="57"/>
        <v>42.161608000000001</v>
      </c>
      <c r="Q222" s="41">
        <f t="shared" si="58"/>
        <v>0</v>
      </c>
    </row>
    <row r="223" spans="1:17" hidden="1">
      <c r="A223" s="35">
        <v>3</v>
      </c>
      <c r="B223" s="2" t="s">
        <v>91</v>
      </c>
      <c r="C223" s="7">
        <v>38.660899999999998</v>
      </c>
      <c r="D223" s="126">
        <v>55</v>
      </c>
      <c r="E223" s="126">
        <v>45</v>
      </c>
      <c r="F223" s="126">
        <v>5</v>
      </c>
      <c r="G223" s="51">
        <v>38.660899999999998</v>
      </c>
      <c r="H223" s="43">
        <v>0.52</v>
      </c>
      <c r="I223" s="43">
        <v>1.1299999999999999E-2</v>
      </c>
      <c r="J223" s="51">
        <f t="shared" si="54"/>
        <v>58.764567999999997</v>
      </c>
      <c r="K223" s="51">
        <f t="shared" si="55"/>
        <v>58.1005283816</v>
      </c>
      <c r="L223" s="88">
        <f>$G$34/G223*(D223)</f>
        <v>55</v>
      </c>
      <c r="M223" s="89">
        <f>$H$7/H223*E223</f>
        <v>18.17307692307692</v>
      </c>
      <c r="N223" s="39">
        <f t="shared" si="59"/>
        <v>2.8249999999999997</v>
      </c>
      <c r="O223" s="62">
        <f t="shared" si="56"/>
        <v>75.998076923076923</v>
      </c>
      <c r="P223" s="94">
        <f t="shared" si="57"/>
        <v>58.764567999999997</v>
      </c>
      <c r="Q223" s="41">
        <f t="shared" si="58"/>
        <v>0</v>
      </c>
    </row>
    <row r="224" spans="1:17" hidden="1">
      <c r="A224" s="35">
        <v>4</v>
      </c>
      <c r="B224" s="2" t="s">
        <v>92</v>
      </c>
      <c r="C224" s="7">
        <v>35.161900000000003</v>
      </c>
      <c r="D224" s="126">
        <v>55</v>
      </c>
      <c r="E224" s="126">
        <v>45</v>
      </c>
      <c r="F224" s="126">
        <v>5</v>
      </c>
      <c r="G224" s="51">
        <v>35.161900000000003</v>
      </c>
      <c r="H224" s="43">
        <v>0.52</v>
      </c>
      <c r="I224" s="43">
        <v>1.1299999999999999E-2</v>
      </c>
      <c r="J224" s="51">
        <f t="shared" si="54"/>
        <v>53.446088000000003</v>
      </c>
      <c r="K224" s="51">
        <f t="shared" si="55"/>
        <v>52.8421472056</v>
      </c>
      <c r="L224" s="88">
        <f>$G$35/G224*(D224)</f>
        <v>55</v>
      </c>
      <c r="M224" s="89">
        <f>$H$8/H224*E224</f>
        <v>18.17307692307692</v>
      </c>
      <c r="N224" s="39">
        <f t="shared" si="59"/>
        <v>2.8249999999999997</v>
      </c>
      <c r="O224" s="62">
        <f t="shared" si="56"/>
        <v>75.998076923076923</v>
      </c>
      <c r="P224" s="94">
        <f t="shared" si="57"/>
        <v>53.446088000000003</v>
      </c>
      <c r="Q224" s="41">
        <f t="shared" si="58"/>
        <v>0</v>
      </c>
    </row>
    <row r="225" spans="1:17" hidden="1">
      <c r="A225" s="35">
        <v>5</v>
      </c>
      <c r="B225" s="2" t="s">
        <v>93</v>
      </c>
      <c r="C225" s="7">
        <v>18.940000000000001</v>
      </c>
      <c r="D225" s="126">
        <v>55</v>
      </c>
      <c r="E225" s="126">
        <v>45</v>
      </c>
      <c r="F225" s="126">
        <v>5</v>
      </c>
      <c r="G225" s="51">
        <v>18.940000000000001</v>
      </c>
      <c r="H225" s="43">
        <v>0.52</v>
      </c>
      <c r="I225" s="43">
        <v>1.1299999999999999E-2</v>
      </c>
      <c r="J225" s="51">
        <f t="shared" si="54"/>
        <v>28.788800000000002</v>
      </c>
      <c r="K225" s="51">
        <f t="shared" si="55"/>
        <v>28.463486560000003</v>
      </c>
      <c r="L225" s="88">
        <f>$G$36/G225*(D225)</f>
        <v>55</v>
      </c>
      <c r="M225" s="89">
        <f>$H$9/H225*E225</f>
        <v>18.17307692307692</v>
      </c>
      <c r="N225" s="39">
        <f t="shared" si="59"/>
        <v>2.8249999999999997</v>
      </c>
      <c r="O225" s="62">
        <f t="shared" si="56"/>
        <v>75.998076923076923</v>
      </c>
      <c r="P225" s="94">
        <f t="shared" si="57"/>
        <v>28.788800000000002</v>
      </c>
      <c r="Q225" s="41">
        <f t="shared" si="58"/>
        <v>0</v>
      </c>
    </row>
    <row r="226" spans="1:17" hidden="1">
      <c r="A226" s="35">
        <v>6</v>
      </c>
      <c r="B226" s="2" t="s">
        <v>94</v>
      </c>
      <c r="C226" s="7">
        <v>21.5</v>
      </c>
      <c r="D226" s="126">
        <v>55</v>
      </c>
      <c r="E226" s="126">
        <v>45</v>
      </c>
      <c r="F226" s="126">
        <v>5</v>
      </c>
      <c r="G226" s="51">
        <v>21.5</v>
      </c>
      <c r="H226" s="43">
        <v>0.52</v>
      </c>
      <c r="I226" s="43">
        <v>1.1299999999999999E-2</v>
      </c>
      <c r="J226" s="51">
        <f t="shared" si="54"/>
        <v>32.68</v>
      </c>
      <c r="K226" s="51">
        <f t="shared" si="55"/>
        <v>32.310715999999999</v>
      </c>
      <c r="L226" s="88">
        <f>$G$10/G226*(D226)</f>
        <v>55</v>
      </c>
      <c r="M226" s="89">
        <f>$H$10/H226*E226</f>
        <v>18.17307692307692</v>
      </c>
      <c r="N226" s="39">
        <f t="shared" si="59"/>
        <v>2.8249999999999997</v>
      </c>
      <c r="O226" s="62">
        <f t="shared" si="56"/>
        <v>75.998076923076923</v>
      </c>
      <c r="P226" s="94">
        <f t="shared" si="57"/>
        <v>32.68</v>
      </c>
      <c r="Q226" s="41">
        <f t="shared" si="58"/>
        <v>0</v>
      </c>
    </row>
    <row r="227" spans="1:17" hidden="1">
      <c r="A227" s="35">
        <v>7</v>
      </c>
      <c r="B227" s="2" t="s">
        <v>95</v>
      </c>
      <c r="C227" s="7">
        <v>36.005800000000001</v>
      </c>
      <c r="D227" s="126">
        <v>55</v>
      </c>
      <c r="E227" s="126">
        <v>45</v>
      </c>
      <c r="F227" s="126">
        <v>5</v>
      </c>
      <c r="G227" s="51">
        <v>36.01</v>
      </c>
      <c r="H227" s="43">
        <v>0.52</v>
      </c>
      <c r="I227" s="43">
        <v>1.1299999999999999E-2</v>
      </c>
      <c r="J227" s="51">
        <f t="shared" si="54"/>
        <v>54.735199999999999</v>
      </c>
      <c r="K227" s="51">
        <f t="shared" si="55"/>
        <v>54.116692239999999</v>
      </c>
      <c r="L227" s="88">
        <f>$G$11/G227*(D227)</f>
        <v>55</v>
      </c>
      <c r="M227" s="89">
        <f>$H$11/H227*E227</f>
        <v>18.17307692307692</v>
      </c>
      <c r="N227" s="39">
        <f t="shared" si="59"/>
        <v>2.8249999999999997</v>
      </c>
      <c r="O227" s="62">
        <f t="shared" si="56"/>
        <v>75.998076923076923</v>
      </c>
      <c r="P227" s="94">
        <f t="shared" si="57"/>
        <v>54.735199999999999</v>
      </c>
      <c r="Q227" s="41">
        <f t="shared" si="58"/>
        <v>0</v>
      </c>
    </row>
    <row r="228" spans="1:17" hidden="1">
      <c r="A228" s="35">
        <v>8</v>
      </c>
      <c r="B228" s="2" t="s">
        <v>96</v>
      </c>
      <c r="C228" s="7">
        <v>32.747100000000003</v>
      </c>
      <c r="D228" s="126">
        <v>55</v>
      </c>
      <c r="E228" s="126">
        <v>45</v>
      </c>
      <c r="F228" s="126">
        <v>5</v>
      </c>
      <c r="G228" s="51">
        <v>32.747100000000003</v>
      </c>
      <c r="H228" s="43">
        <v>0.52</v>
      </c>
      <c r="I228" s="43">
        <v>1.1299999999999999E-2</v>
      </c>
      <c r="J228" s="51">
        <f t="shared" si="54"/>
        <v>49.775592000000003</v>
      </c>
      <c r="K228" s="51">
        <f t="shared" si="55"/>
        <v>49.213127810400003</v>
      </c>
      <c r="L228" s="88">
        <f>$G$12/G228*(D228)</f>
        <v>55.004870660302736</v>
      </c>
      <c r="M228" s="89">
        <f>$H$12/H228*E228</f>
        <v>18.17307692307692</v>
      </c>
      <c r="N228" s="39">
        <f t="shared" si="59"/>
        <v>2.8249999999999997</v>
      </c>
      <c r="O228" s="62">
        <f t="shared" si="56"/>
        <v>76.002947583379651</v>
      </c>
      <c r="P228" s="94">
        <f t="shared" si="57"/>
        <v>49.775592000000003</v>
      </c>
      <c r="Q228" s="41">
        <f t="shared" si="58"/>
        <v>0</v>
      </c>
    </row>
    <row r="229" spans="1:17" hidden="1">
      <c r="A229" s="35">
        <v>9</v>
      </c>
      <c r="B229" s="2" t="s">
        <v>97</v>
      </c>
      <c r="C229" s="7">
        <v>36.869900000000001</v>
      </c>
      <c r="D229" s="126">
        <v>55</v>
      </c>
      <c r="E229" s="126">
        <v>45</v>
      </c>
      <c r="F229" s="126">
        <v>5</v>
      </c>
      <c r="G229" s="51">
        <v>36.869900000000001</v>
      </c>
      <c r="H229" s="43">
        <v>0.52</v>
      </c>
      <c r="I229" s="43">
        <v>1.1299999999999999E-2</v>
      </c>
      <c r="J229" s="51">
        <f t="shared" si="54"/>
        <v>56.042248000000001</v>
      </c>
      <c r="K229" s="51">
        <f t="shared" si="55"/>
        <v>55.408970597600003</v>
      </c>
      <c r="L229" s="88">
        <f>$G$13/G229*(D229)</f>
        <v>55.000149173173774</v>
      </c>
      <c r="M229" s="89">
        <f>$H$13/H229*E229</f>
        <v>18.17307692307692</v>
      </c>
      <c r="N229" s="39">
        <f t="shared" si="59"/>
        <v>2.8249999999999997</v>
      </c>
      <c r="O229" s="62">
        <f t="shared" si="56"/>
        <v>75.99822609625069</v>
      </c>
      <c r="P229" s="94">
        <f t="shared" si="57"/>
        <v>56.042248000000001</v>
      </c>
      <c r="Q229" s="41">
        <f t="shared" si="58"/>
        <v>0</v>
      </c>
    </row>
    <row r="230" spans="1:17" hidden="1">
      <c r="A230" s="35">
        <v>10</v>
      </c>
      <c r="B230" s="2" t="s">
        <v>98</v>
      </c>
      <c r="C230" s="7">
        <v>40.538899999999998</v>
      </c>
      <c r="D230" s="126">
        <v>55</v>
      </c>
      <c r="E230" s="126">
        <v>45</v>
      </c>
      <c r="F230" s="126">
        <v>5</v>
      </c>
      <c r="G230" s="51">
        <v>40.538899999999998</v>
      </c>
      <c r="H230" s="43">
        <v>0.52</v>
      </c>
      <c r="I230" s="43">
        <v>1.1299999999999999E-2</v>
      </c>
      <c r="J230" s="51">
        <f t="shared" si="54"/>
        <v>61.619127999999996</v>
      </c>
      <c r="K230" s="51">
        <f t="shared" si="55"/>
        <v>60.922831853599995</v>
      </c>
      <c r="L230" s="88">
        <f>$G$14/G230*(D230)</f>
        <v>55.001492393725535</v>
      </c>
      <c r="M230" s="89">
        <f>$H$14/H230*E230</f>
        <v>18.17307692307692</v>
      </c>
      <c r="N230" s="39">
        <f t="shared" si="59"/>
        <v>2.8249999999999997</v>
      </c>
      <c r="O230" s="62">
        <f t="shared" si="56"/>
        <v>75.999569316802464</v>
      </c>
      <c r="P230" s="94">
        <f t="shared" si="57"/>
        <v>61.619127999999996</v>
      </c>
      <c r="Q230" s="41">
        <f t="shared" si="58"/>
        <v>0</v>
      </c>
    </row>
    <row r="231" spans="1:17" hidden="1">
      <c r="A231" s="35">
        <v>11</v>
      </c>
      <c r="B231" s="2" t="s">
        <v>99</v>
      </c>
      <c r="C231" s="7">
        <v>45.642800000000001</v>
      </c>
      <c r="D231" s="126">
        <v>55</v>
      </c>
      <c r="E231" s="126">
        <v>45</v>
      </c>
      <c r="F231" s="126">
        <v>5</v>
      </c>
      <c r="G231" s="51">
        <v>45.642800000000001</v>
      </c>
      <c r="H231" s="43">
        <v>0.52</v>
      </c>
      <c r="I231" s="43">
        <v>1.1299999999999999E-2</v>
      </c>
      <c r="J231" s="51">
        <f t="shared" si="54"/>
        <v>69.37705600000001</v>
      </c>
      <c r="K231" s="51">
        <f t="shared" si="55"/>
        <v>68.593095267200013</v>
      </c>
      <c r="L231" s="88">
        <f>$G$42/G231*(D231)</f>
        <v>55</v>
      </c>
      <c r="M231" s="89">
        <f>$H$15/H231*E231</f>
        <v>18.17307692307692</v>
      </c>
      <c r="N231" s="39">
        <f t="shared" si="59"/>
        <v>2.8249999999999997</v>
      </c>
      <c r="O231" s="62">
        <f t="shared" si="56"/>
        <v>75.998076923076923</v>
      </c>
      <c r="P231" s="94">
        <f t="shared" si="57"/>
        <v>69.37705600000001</v>
      </c>
      <c r="Q231" s="41">
        <f t="shared" si="58"/>
        <v>0</v>
      </c>
    </row>
    <row r="232" spans="1:17" hidden="1">
      <c r="A232" s="35">
        <v>12</v>
      </c>
      <c r="B232" s="3" t="s">
        <v>100</v>
      </c>
      <c r="C232" s="9">
        <v>33.533000000000001</v>
      </c>
      <c r="D232" s="126">
        <v>55</v>
      </c>
      <c r="E232" s="126">
        <v>45</v>
      </c>
      <c r="F232" s="126">
        <v>5</v>
      </c>
      <c r="G232" s="51">
        <v>33.533000000000001</v>
      </c>
      <c r="H232" s="43">
        <v>0.52</v>
      </c>
      <c r="I232" s="43">
        <v>1.1299999999999999E-2</v>
      </c>
      <c r="J232" s="51">
        <f t="shared" si="54"/>
        <v>50.970160000000007</v>
      </c>
      <c r="K232" s="51">
        <f t="shared" si="55"/>
        <v>50.394197192000007</v>
      </c>
      <c r="L232" s="88">
        <f>$G$17/G232*(D232)</f>
        <v>48.844421912742675</v>
      </c>
      <c r="M232" s="89">
        <f>$H$16/H232*E232</f>
        <v>18.17307692307692</v>
      </c>
      <c r="N232" s="39">
        <f t="shared" si="59"/>
        <v>2.8249999999999997</v>
      </c>
      <c r="O232" s="62">
        <f t="shared" si="56"/>
        <v>69.842498835819598</v>
      </c>
      <c r="P232" s="94">
        <f t="shared" si="57"/>
        <v>50.970160000000007</v>
      </c>
      <c r="Q232" s="41">
        <f t="shared" si="58"/>
        <v>0</v>
      </c>
    </row>
    <row r="233" spans="1:17" hidden="1">
      <c r="A233" s="35">
        <v>13</v>
      </c>
      <c r="B233" s="2" t="s">
        <v>101</v>
      </c>
      <c r="C233" s="7">
        <v>29.783300000000001</v>
      </c>
      <c r="D233" s="126">
        <v>55</v>
      </c>
      <c r="E233" s="126">
        <v>45</v>
      </c>
      <c r="F233" s="126">
        <v>5</v>
      </c>
      <c r="G233" s="51">
        <v>29.78</v>
      </c>
      <c r="H233" s="43">
        <v>0.52</v>
      </c>
      <c r="I233" s="43">
        <v>1.1299999999999999E-2</v>
      </c>
      <c r="J233" s="51">
        <f t="shared" si="54"/>
        <v>45.265600000000006</v>
      </c>
      <c r="K233" s="51">
        <f t="shared" si="55"/>
        <v>44.754098720000009</v>
      </c>
      <c r="L233" s="88">
        <f>$G$17/G233*(D233)</f>
        <v>55</v>
      </c>
      <c r="M233" s="89">
        <f>$H$17/H233*E233</f>
        <v>18.17307692307692</v>
      </c>
      <c r="N233" s="39">
        <f t="shared" si="59"/>
        <v>2.8249999999999997</v>
      </c>
      <c r="O233" s="62">
        <f t="shared" si="56"/>
        <v>75.998076923076923</v>
      </c>
      <c r="P233" s="94">
        <f t="shared" si="57"/>
        <v>45.265600000000006</v>
      </c>
      <c r="Q233" s="41">
        <f t="shared" si="58"/>
        <v>0</v>
      </c>
    </row>
    <row r="234" spans="1:17" hidden="1">
      <c r="A234" s="35">
        <v>14</v>
      </c>
      <c r="B234" s="2" t="s">
        <v>102</v>
      </c>
      <c r="C234" s="7">
        <v>20.867599999999999</v>
      </c>
      <c r="D234" s="126">
        <v>55</v>
      </c>
      <c r="E234" s="126">
        <v>45</v>
      </c>
      <c r="F234" s="126">
        <v>5</v>
      </c>
      <c r="G234" s="51">
        <v>20.87</v>
      </c>
      <c r="H234" s="43">
        <v>0.52</v>
      </c>
      <c r="I234" s="43">
        <v>1.1299999999999999E-2</v>
      </c>
      <c r="J234" s="51">
        <f t="shared" si="54"/>
        <v>31.7224</v>
      </c>
      <c r="K234" s="51">
        <f t="shared" si="55"/>
        <v>31.363936880000001</v>
      </c>
      <c r="L234" s="88">
        <f>$G$18/G234*(D234)</f>
        <v>55</v>
      </c>
      <c r="M234" s="89">
        <f>$H$18/H234*E234</f>
        <v>18.17307692307692</v>
      </c>
      <c r="N234" s="39">
        <f t="shared" si="59"/>
        <v>2.8249999999999997</v>
      </c>
      <c r="O234" s="62">
        <f t="shared" si="56"/>
        <v>75.998076923076923</v>
      </c>
      <c r="P234" s="94">
        <f t="shared" si="57"/>
        <v>31.7224</v>
      </c>
      <c r="Q234" s="41">
        <f t="shared" si="58"/>
        <v>0</v>
      </c>
    </row>
    <row r="235" spans="1:17" hidden="1">
      <c r="A235" s="35">
        <v>15</v>
      </c>
      <c r="B235" s="2" t="s">
        <v>103</v>
      </c>
      <c r="C235" s="7">
        <v>22.944099999999999</v>
      </c>
      <c r="D235" s="126">
        <v>55</v>
      </c>
      <c r="E235" s="126">
        <v>45</v>
      </c>
      <c r="F235" s="126">
        <v>5</v>
      </c>
      <c r="G235" s="51">
        <v>22.94</v>
      </c>
      <c r="H235" s="43">
        <v>0.52</v>
      </c>
      <c r="I235" s="43">
        <v>1.1299999999999999E-2</v>
      </c>
      <c r="J235" s="51">
        <f t="shared" si="54"/>
        <v>34.8688</v>
      </c>
      <c r="K235" s="51">
        <f t="shared" si="55"/>
        <v>34.474782560000001</v>
      </c>
      <c r="L235" s="88">
        <f>$G$19/G235*(D235)</f>
        <v>55</v>
      </c>
      <c r="M235" s="89">
        <f>$H$19/H235*E235</f>
        <v>18.17307692307692</v>
      </c>
      <c r="N235" s="39">
        <f t="shared" si="59"/>
        <v>2.8249999999999997</v>
      </c>
      <c r="O235" s="62">
        <f t="shared" si="56"/>
        <v>75.998076923076923</v>
      </c>
      <c r="P235" s="94">
        <f t="shared" si="57"/>
        <v>34.8688</v>
      </c>
      <c r="Q235" s="41">
        <f t="shared" si="58"/>
        <v>0</v>
      </c>
    </row>
    <row r="236" spans="1:17" hidden="1">
      <c r="A236" s="35">
        <v>16</v>
      </c>
      <c r="B236" s="2" t="s">
        <v>104</v>
      </c>
      <c r="C236" s="7">
        <v>25.227399999999999</v>
      </c>
      <c r="D236" s="126">
        <v>55</v>
      </c>
      <c r="E236" s="126">
        <v>45</v>
      </c>
      <c r="F236" s="126">
        <v>5</v>
      </c>
      <c r="G236" s="51">
        <v>25.23</v>
      </c>
      <c r="H236" s="43">
        <v>0.52</v>
      </c>
      <c r="I236" s="43">
        <v>1.1299999999999999E-2</v>
      </c>
      <c r="J236" s="51">
        <f t="shared" si="54"/>
        <v>38.349600000000002</v>
      </c>
      <c r="K236" s="51">
        <f t="shared" si="55"/>
        <v>37.916249520000001</v>
      </c>
      <c r="L236" s="88">
        <f>$G$20/G236*(D236)</f>
        <v>55</v>
      </c>
      <c r="M236" s="89">
        <f>$H$20/H236*E236</f>
        <v>18.17307692307692</v>
      </c>
      <c r="N236" s="39">
        <f t="shared" si="59"/>
        <v>2.8249999999999997</v>
      </c>
      <c r="O236" s="62">
        <f t="shared" si="56"/>
        <v>75.998076923076923</v>
      </c>
      <c r="P236" s="94">
        <f t="shared" si="57"/>
        <v>38.349600000000002</v>
      </c>
      <c r="Q236" s="41">
        <f t="shared" si="58"/>
        <v>0</v>
      </c>
    </row>
    <row r="237" spans="1:17" hidden="1">
      <c r="A237" s="35">
        <v>17</v>
      </c>
      <c r="B237" s="2" t="s">
        <v>105</v>
      </c>
      <c r="C237" s="7">
        <v>25.227399999999999</v>
      </c>
      <c r="D237" s="126">
        <v>55</v>
      </c>
      <c r="E237" s="126">
        <v>45</v>
      </c>
      <c r="F237" s="126">
        <v>5</v>
      </c>
      <c r="G237" s="51">
        <v>25.23</v>
      </c>
      <c r="H237" s="43">
        <v>0.52</v>
      </c>
      <c r="I237" s="43">
        <v>1.1299999999999999E-2</v>
      </c>
      <c r="J237" s="51">
        <f t="shared" si="54"/>
        <v>38.349600000000002</v>
      </c>
      <c r="K237" s="51">
        <f t="shared" si="55"/>
        <v>37.916249520000001</v>
      </c>
      <c r="L237" s="88">
        <f>$G$21/G237*(D237)</f>
        <v>55</v>
      </c>
      <c r="M237" s="89">
        <f>$H$21/H237*E237</f>
        <v>18.17307692307692</v>
      </c>
      <c r="N237" s="39">
        <f t="shared" si="59"/>
        <v>2.8249999999999997</v>
      </c>
      <c r="O237" s="62">
        <f t="shared" si="56"/>
        <v>75.998076923076923</v>
      </c>
      <c r="P237" s="94">
        <f t="shared" si="57"/>
        <v>38.349600000000002</v>
      </c>
      <c r="Q237" s="41">
        <f t="shared" si="58"/>
        <v>0</v>
      </c>
    </row>
    <row r="238" spans="1:17" hidden="1">
      <c r="A238" s="35">
        <v>18</v>
      </c>
      <c r="B238" s="2" t="s">
        <v>106</v>
      </c>
      <c r="C238" s="7">
        <v>27.7379</v>
      </c>
      <c r="D238" s="126">
        <v>55</v>
      </c>
      <c r="E238" s="126">
        <v>45</v>
      </c>
      <c r="F238" s="126">
        <v>5</v>
      </c>
      <c r="G238" s="51">
        <v>27.7379</v>
      </c>
      <c r="H238" s="43">
        <v>0.52</v>
      </c>
      <c r="I238" s="43">
        <v>1.1299999999999999E-2</v>
      </c>
      <c r="J238" s="51">
        <f t="shared" si="54"/>
        <v>42.161608000000001</v>
      </c>
      <c r="K238" s="51">
        <f t="shared" si="55"/>
        <v>41.685181829599998</v>
      </c>
      <c r="L238" s="88">
        <f>$G$22/G238*(D238)</f>
        <v>55.004163977806535</v>
      </c>
      <c r="M238" s="89">
        <f>$H$22/H238*E238</f>
        <v>18.17307692307692</v>
      </c>
      <c r="N238" s="39">
        <f t="shared" si="59"/>
        <v>2.8249999999999997</v>
      </c>
      <c r="O238" s="62">
        <f t="shared" si="56"/>
        <v>76.00224090088345</v>
      </c>
      <c r="P238" s="94">
        <f t="shared" si="57"/>
        <v>42.161608000000001</v>
      </c>
      <c r="Q238" s="41">
        <f t="shared" si="58"/>
        <v>0</v>
      </c>
    </row>
    <row r="239" spans="1:17" hidden="1">
      <c r="A239" s="35">
        <v>19</v>
      </c>
      <c r="B239" s="2" t="s">
        <v>107</v>
      </c>
      <c r="C239" s="7">
        <v>31.227799999999998</v>
      </c>
      <c r="D239" s="126">
        <v>55</v>
      </c>
      <c r="E239" s="126">
        <v>45</v>
      </c>
      <c r="F239" s="126">
        <v>5</v>
      </c>
      <c r="G239" s="51">
        <v>31.227799999999998</v>
      </c>
      <c r="H239" s="43">
        <v>0.52</v>
      </c>
      <c r="I239" s="43">
        <v>1.1299999999999999E-2</v>
      </c>
      <c r="J239" s="51">
        <f t="shared" si="54"/>
        <v>47.466256000000001</v>
      </c>
      <c r="K239" s="51">
        <f t="shared" si="55"/>
        <v>46.929887307200005</v>
      </c>
      <c r="L239" s="88">
        <f>$G$23/G239*(D239)</f>
        <v>55.00387475262427</v>
      </c>
      <c r="M239" s="89">
        <f>$H$23/H239*E239</f>
        <v>18.17307692307692</v>
      </c>
      <c r="N239" s="39">
        <f t="shared" si="59"/>
        <v>2.8249999999999997</v>
      </c>
      <c r="O239" s="62">
        <f t="shared" si="56"/>
        <v>76.001951675701193</v>
      </c>
      <c r="P239" s="94">
        <f t="shared" si="57"/>
        <v>47.466256000000001</v>
      </c>
      <c r="Q239" s="41">
        <f t="shared" si="58"/>
        <v>0</v>
      </c>
    </row>
    <row r="240" spans="1:17" hidden="1">
      <c r="A240" s="35">
        <v>20</v>
      </c>
      <c r="B240" s="2" t="s">
        <v>108</v>
      </c>
      <c r="C240" s="7">
        <v>22.131399999999999</v>
      </c>
      <c r="D240" s="126">
        <v>55</v>
      </c>
      <c r="E240" s="126">
        <v>45</v>
      </c>
      <c r="F240" s="126">
        <v>5</v>
      </c>
      <c r="G240" s="51">
        <v>22.131399999999999</v>
      </c>
      <c r="H240" s="43">
        <v>0.52</v>
      </c>
      <c r="I240" s="43">
        <v>1.1299999999999999E-2</v>
      </c>
      <c r="J240" s="51">
        <f t="shared" si="54"/>
        <v>33.639727999999998</v>
      </c>
      <c r="K240" s="51">
        <f t="shared" si="55"/>
        <v>33.2595990736</v>
      </c>
      <c r="L240" s="88">
        <f>$G$24/G240*(D240)</f>
        <v>54.99652078042962</v>
      </c>
      <c r="M240" s="89">
        <f>$H$24/H240*E240</f>
        <v>18.17307692307692</v>
      </c>
      <c r="N240" s="39">
        <f t="shared" si="59"/>
        <v>2.8249999999999997</v>
      </c>
      <c r="O240" s="62">
        <f t="shared" si="56"/>
        <v>75.994597703506543</v>
      </c>
      <c r="P240" s="94">
        <f t="shared" si="57"/>
        <v>33.639727999999998</v>
      </c>
      <c r="Q240" s="41">
        <f t="shared" si="58"/>
        <v>0</v>
      </c>
    </row>
    <row r="241" spans="1:23" hidden="1">
      <c r="A241" s="35">
        <v>21</v>
      </c>
      <c r="B241" s="2" t="s">
        <v>109</v>
      </c>
      <c r="C241" s="7">
        <v>24.058700000000002</v>
      </c>
      <c r="D241" s="126">
        <v>55</v>
      </c>
      <c r="E241" s="126">
        <v>45</v>
      </c>
      <c r="F241" s="126">
        <v>5</v>
      </c>
      <c r="G241" s="51">
        <v>24.058700000000002</v>
      </c>
      <c r="H241" s="43">
        <v>0.52</v>
      </c>
      <c r="I241" s="43">
        <v>1.1299999999999999E-2</v>
      </c>
      <c r="J241" s="51">
        <f t="shared" si="54"/>
        <v>36.569224000000006</v>
      </c>
      <c r="K241" s="51">
        <f t="shared" si="55"/>
        <v>36.155991768800007</v>
      </c>
      <c r="L241" s="88">
        <f>$G$25/G241*(D241)</f>
        <v>55.002971897899712</v>
      </c>
      <c r="M241" s="89">
        <f>$H$25/H241*E241</f>
        <v>18.17307692307692</v>
      </c>
      <c r="N241" s="39">
        <f t="shared" si="59"/>
        <v>2.8249999999999997</v>
      </c>
      <c r="O241" s="62">
        <f t="shared" si="56"/>
        <v>76.001048820976635</v>
      </c>
      <c r="P241" s="94">
        <f t="shared" si="57"/>
        <v>36.569224000000006</v>
      </c>
      <c r="Q241" s="41">
        <f t="shared" si="58"/>
        <v>0</v>
      </c>
    </row>
    <row r="242" spans="1:23" ht="15.75" hidden="1" thickBot="1">
      <c r="A242" s="44">
        <v>22</v>
      </c>
      <c r="B242" s="10" t="s">
        <v>110</v>
      </c>
      <c r="C242" s="11">
        <v>26.4529</v>
      </c>
      <c r="D242" s="127">
        <v>55</v>
      </c>
      <c r="E242" s="127">
        <v>45</v>
      </c>
      <c r="F242" s="126">
        <v>5</v>
      </c>
      <c r="G242" s="53">
        <v>26.45</v>
      </c>
      <c r="H242" s="46">
        <v>0.52</v>
      </c>
      <c r="I242" s="43">
        <v>1.1299999999999999E-2</v>
      </c>
      <c r="J242" s="51">
        <f t="shared" si="54"/>
        <v>40.204000000000001</v>
      </c>
      <c r="K242" s="51">
        <f t="shared" si="55"/>
        <v>39.7496948</v>
      </c>
      <c r="L242" s="90">
        <f>$G$26/G242*(D242)</f>
        <v>55</v>
      </c>
      <c r="M242" s="89">
        <f>$H$26/H242*E242</f>
        <v>18.17307692307692</v>
      </c>
      <c r="N242" s="39">
        <f t="shared" si="59"/>
        <v>2.8249999999999997</v>
      </c>
      <c r="O242" s="63">
        <f t="shared" si="56"/>
        <v>75.998076923076923</v>
      </c>
      <c r="P242" s="95">
        <f t="shared" si="57"/>
        <v>40.204000000000001</v>
      </c>
      <c r="Q242" s="41">
        <f t="shared" si="58"/>
        <v>0</v>
      </c>
    </row>
    <row r="243" spans="1:23" ht="16.5" hidden="1" thickBot="1">
      <c r="A243" s="265" t="s">
        <v>77</v>
      </c>
      <c r="B243" s="266"/>
      <c r="C243" s="266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121"/>
      <c r="O243" s="64">
        <f>SUM(O221:O242)</f>
        <v>1665.8210097727645</v>
      </c>
      <c r="P243" s="55"/>
    </row>
    <row r="244" spans="1:23" hidden="1"/>
    <row r="245" spans="1:23" ht="15.75" thickBot="1"/>
    <row r="246" spans="1:23" ht="15.75">
      <c r="A246" s="26" t="s">
        <v>31</v>
      </c>
      <c r="B246" s="27" t="s">
        <v>10</v>
      </c>
      <c r="C246" s="50"/>
      <c r="D246" s="123"/>
      <c r="E246" s="123"/>
      <c r="F246" s="123"/>
      <c r="G246" s="28"/>
      <c r="H246" s="29"/>
      <c r="I246" s="29"/>
      <c r="J246" s="28"/>
      <c r="K246" s="28"/>
      <c r="L246" s="30"/>
      <c r="M246" s="31"/>
      <c r="N246" s="31"/>
      <c r="O246" s="60"/>
      <c r="P246" s="32"/>
    </row>
    <row r="247" spans="1:23" ht="78.75">
      <c r="A247" s="12" t="s">
        <v>34</v>
      </c>
      <c r="B247" s="1" t="s">
        <v>182</v>
      </c>
      <c r="C247" s="6" t="s">
        <v>36</v>
      </c>
      <c r="D247" s="125" t="s">
        <v>37</v>
      </c>
      <c r="E247" s="125" t="s">
        <v>38</v>
      </c>
      <c r="F247" s="125" t="s">
        <v>39</v>
      </c>
      <c r="G247" s="6" t="s">
        <v>40</v>
      </c>
      <c r="H247" s="5" t="s">
        <v>41</v>
      </c>
      <c r="I247" s="5" t="s">
        <v>42</v>
      </c>
      <c r="J247" s="6" t="s">
        <v>43</v>
      </c>
      <c r="K247" s="6" t="s">
        <v>44</v>
      </c>
      <c r="L247" s="33" t="s">
        <v>45</v>
      </c>
      <c r="M247" s="33" t="s">
        <v>46</v>
      </c>
      <c r="N247" s="33" t="s">
        <v>47</v>
      </c>
      <c r="O247" s="61" t="s">
        <v>48</v>
      </c>
      <c r="P247" s="91" t="s">
        <v>49</v>
      </c>
      <c r="R247" s="173" t="s">
        <v>242</v>
      </c>
      <c r="S247" s="176" t="s">
        <v>238</v>
      </c>
      <c r="T247" s="260" t="s">
        <v>239</v>
      </c>
      <c r="U247" s="261" t="s">
        <v>237</v>
      </c>
      <c r="V247" s="170" t="s">
        <v>240</v>
      </c>
    </row>
    <row r="248" spans="1:23">
      <c r="A248" s="35">
        <v>1</v>
      </c>
      <c r="B248" s="2" t="s">
        <v>186</v>
      </c>
      <c r="C248" s="7">
        <v>31.979600000000001</v>
      </c>
      <c r="D248" s="126">
        <v>55</v>
      </c>
      <c r="E248" s="126">
        <v>45</v>
      </c>
      <c r="F248" s="126">
        <v>5</v>
      </c>
      <c r="G248" s="51">
        <v>31.98</v>
      </c>
      <c r="H248" s="43">
        <v>0.29499999999999998</v>
      </c>
      <c r="I248" s="43">
        <v>0.02</v>
      </c>
      <c r="J248" s="51">
        <f t="shared" ref="J248:J269" si="60">G248+(G248*H248)</f>
        <v>41.414099999999998</v>
      </c>
      <c r="K248" s="51">
        <f t="shared" ref="K248:K269" si="61">J248-(J248*I248)</f>
        <v>40.585817999999996</v>
      </c>
      <c r="L248" s="88">
        <f>$G$5/G248*(D248)</f>
        <v>55</v>
      </c>
      <c r="M248" s="89">
        <f>$H$5/H248*E248</f>
        <v>32.033898305084747</v>
      </c>
      <c r="N248" s="39">
        <f>I248/$I$194*(F248)</f>
        <v>5</v>
      </c>
      <c r="O248" s="62">
        <f t="shared" ref="O248:O269" si="62">L248+M248+N248</f>
        <v>92.033898305084747</v>
      </c>
      <c r="P248" s="94">
        <f t="shared" ref="P248:P269" si="63">G248+(G248*H248)</f>
        <v>41.414099999999998</v>
      </c>
      <c r="Q248" s="41">
        <f t="shared" ref="Q248:Q269" si="64">J248-P248</f>
        <v>0</v>
      </c>
      <c r="R248" s="179">
        <f t="shared" ref="R248:R269" si="65">1.03*1.04545</f>
        <v>1.0768135000000001</v>
      </c>
      <c r="S248" s="177">
        <f t="shared" ref="S248:S269" si="66">C248*R248</f>
        <v>34.436065004600003</v>
      </c>
      <c r="T248" s="192">
        <f t="shared" ref="T248:T269" si="67">G248*R248</f>
        <v>34.436495730000004</v>
      </c>
      <c r="U248" s="188">
        <f t="shared" ref="U248:U269" si="68">J248*R248</f>
        <v>44.595261970350002</v>
      </c>
      <c r="V248" s="177">
        <f t="shared" ref="V248:V269" si="69">T248*H248+T248</f>
        <v>44.595261970350009</v>
      </c>
      <c r="W248" s="41">
        <f t="shared" ref="W248:W269" si="70">U248-V248</f>
        <v>0</v>
      </c>
    </row>
    <row r="249" spans="1:23">
      <c r="A249" s="35">
        <v>2</v>
      </c>
      <c r="B249" s="2" t="s">
        <v>187</v>
      </c>
      <c r="C249" s="7">
        <v>27.7379</v>
      </c>
      <c r="D249" s="126">
        <v>55</v>
      </c>
      <c r="E249" s="126">
        <v>45</v>
      </c>
      <c r="F249" s="126">
        <v>5</v>
      </c>
      <c r="G249" s="51">
        <v>27.74</v>
      </c>
      <c r="H249" s="43">
        <v>0.29499999999999998</v>
      </c>
      <c r="I249" s="43">
        <v>0.02</v>
      </c>
      <c r="J249" s="51">
        <f t="shared" si="60"/>
        <v>35.923299999999998</v>
      </c>
      <c r="K249" s="51">
        <f t="shared" si="61"/>
        <v>35.204833999999998</v>
      </c>
      <c r="L249" s="88">
        <f>$G$6/G249*(D249)</f>
        <v>55</v>
      </c>
      <c r="M249" s="89">
        <f>$H$6/H249*E249</f>
        <v>32.033898305084747</v>
      </c>
      <c r="N249" s="39">
        <f t="shared" ref="N249:N269" si="71">I249/$I$194*(F249)</f>
        <v>5</v>
      </c>
      <c r="O249" s="62">
        <f t="shared" si="62"/>
        <v>92.033898305084747</v>
      </c>
      <c r="P249" s="94">
        <f t="shared" si="63"/>
        <v>35.923299999999998</v>
      </c>
      <c r="Q249" s="41">
        <f t="shared" si="64"/>
        <v>0</v>
      </c>
      <c r="R249" s="179">
        <f t="shared" si="65"/>
        <v>1.0768135000000001</v>
      </c>
      <c r="S249" s="177">
        <f t="shared" si="66"/>
        <v>29.868545181650003</v>
      </c>
      <c r="T249" s="192">
        <f t="shared" si="67"/>
        <v>29.87080649</v>
      </c>
      <c r="U249" s="188">
        <f t="shared" si="68"/>
        <v>38.682694404549999</v>
      </c>
      <c r="V249" s="177">
        <f t="shared" si="69"/>
        <v>38.682694404549999</v>
      </c>
      <c r="W249" s="41">
        <f t="shared" si="70"/>
        <v>0</v>
      </c>
    </row>
    <row r="250" spans="1:23">
      <c r="A250" s="35">
        <v>3</v>
      </c>
      <c r="B250" s="2" t="s">
        <v>188</v>
      </c>
      <c r="C250" s="7">
        <v>38.660899999999998</v>
      </c>
      <c r="D250" s="126">
        <v>55</v>
      </c>
      <c r="E250" s="126">
        <v>45</v>
      </c>
      <c r="F250" s="126">
        <v>5</v>
      </c>
      <c r="G250" s="51">
        <v>38.659999999999997</v>
      </c>
      <c r="H250" s="43">
        <v>0.29499999999999998</v>
      </c>
      <c r="I250" s="43">
        <v>0.02</v>
      </c>
      <c r="J250" s="51">
        <f t="shared" si="60"/>
        <v>50.064699999999995</v>
      </c>
      <c r="K250" s="51">
        <f t="shared" si="61"/>
        <v>49.063405999999993</v>
      </c>
      <c r="L250" s="88">
        <f>$G$34/G250*(D250)</f>
        <v>55.001280393171236</v>
      </c>
      <c r="M250" s="89">
        <f>$H$7/H250*E250</f>
        <v>32.033898305084747</v>
      </c>
      <c r="N250" s="39">
        <f t="shared" si="71"/>
        <v>5</v>
      </c>
      <c r="O250" s="62">
        <f t="shared" si="62"/>
        <v>92.035178698255976</v>
      </c>
      <c r="P250" s="94">
        <f t="shared" si="63"/>
        <v>50.064699999999995</v>
      </c>
      <c r="Q250" s="41">
        <f t="shared" si="64"/>
        <v>0</v>
      </c>
      <c r="R250" s="179">
        <f t="shared" si="65"/>
        <v>1.0768135000000001</v>
      </c>
      <c r="S250" s="177">
        <f t="shared" si="66"/>
        <v>41.630579042150003</v>
      </c>
      <c r="T250" s="192">
        <f t="shared" si="67"/>
        <v>41.629609909999999</v>
      </c>
      <c r="U250" s="188">
        <f t="shared" si="68"/>
        <v>53.910344833449997</v>
      </c>
      <c r="V250" s="177">
        <f t="shared" si="69"/>
        <v>53.910344833449997</v>
      </c>
      <c r="W250" s="41">
        <f t="shared" si="70"/>
        <v>0</v>
      </c>
    </row>
    <row r="251" spans="1:23">
      <c r="A251" s="35">
        <v>4</v>
      </c>
      <c r="B251" s="2" t="s">
        <v>189</v>
      </c>
      <c r="C251" s="7">
        <v>35.161900000000003</v>
      </c>
      <c r="D251" s="126">
        <v>55</v>
      </c>
      <c r="E251" s="126">
        <v>45</v>
      </c>
      <c r="F251" s="126">
        <v>5</v>
      </c>
      <c r="G251" s="51">
        <v>35.159999999999997</v>
      </c>
      <c r="H251" s="43">
        <v>0.29499999999999998</v>
      </c>
      <c r="I251" s="43">
        <v>0.02</v>
      </c>
      <c r="J251" s="51">
        <f t="shared" si="60"/>
        <v>45.532199999999996</v>
      </c>
      <c r="K251" s="51">
        <f t="shared" si="61"/>
        <v>44.621555999999998</v>
      </c>
      <c r="L251" s="88">
        <f>$G$35/G251*(D251)</f>
        <v>55.002972127417529</v>
      </c>
      <c r="M251" s="89">
        <f>$H$8/H251*E251</f>
        <v>32.033898305084747</v>
      </c>
      <c r="N251" s="39">
        <f t="shared" si="71"/>
        <v>5</v>
      </c>
      <c r="O251" s="62">
        <f t="shared" si="62"/>
        <v>92.036870432502269</v>
      </c>
      <c r="P251" s="94">
        <f t="shared" si="63"/>
        <v>45.532199999999996</v>
      </c>
      <c r="Q251" s="41">
        <f t="shared" si="64"/>
        <v>0</v>
      </c>
      <c r="R251" s="179">
        <f t="shared" si="65"/>
        <v>1.0768135000000001</v>
      </c>
      <c r="S251" s="177">
        <f t="shared" si="66"/>
        <v>37.862808605650009</v>
      </c>
      <c r="T251" s="192">
        <f t="shared" si="67"/>
        <v>37.860762659999999</v>
      </c>
      <c r="U251" s="188">
        <f t="shared" si="68"/>
        <v>49.029687644699997</v>
      </c>
      <c r="V251" s="177">
        <f t="shared" si="69"/>
        <v>49.029687644699997</v>
      </c>
      <c r="W251" s="41">
        <f t="shared" si="70"/>
        <v>0</v>
      </c>
    </row>
    <row r="252" spans="1:23">
      <c r="A252" s="35">
        <v>5</v>
      </c>
      <c r="B252" s="2" t="s">
        <v>190</v>
      </c>
      <c r="C252" s="7">
        <v>18.940000000000001</v>
      </c>
      <c r="D252" s="126">
        <v>55</v>
      </c>
      <c r="E252" s="126">
        <v>45</v>
      </c>
      <c r="F252" s="126">
        <v>5</v>
      </c>
      <c r="G252" s="51">
        <v>18.940000000000001</v>
      </c>
      <c r="H252" s="43">
        <v>0.29499999999999998</v>
      </c>
      <c r="I252" s="43">
        <v>0.02</v>
      </c>
      <c r="J252" s="51">
        <f t="shared" si="60"/>
        <v>24.5273</v>
      </c>
      <c r="K252" s="51">
        <f t="shared" si="61"/>
        <v>24.036754000000002</v>
      </c>
      <c r="L252" s="88">
        <f>$G$36/G252*(D252)</f>
        <v>55</v>
      </c>
      <c r="M252" s="89">
        <f>$H$9/H252*E252</f>
        <v>32.033898305084747</v>
      </c>
      <c r="N252" s="39">
        <f t="shared" si="71"/>
        <v>5</v>
      </c>
      <c r="O252" s="62">
        <f t="shared" si="62"/>
        <v>92.033898305084747</v>
      </c>
      <c r="P252" s="94">
        <f t="shared" si="63"/>
        <v>24.5273</v>
      </c>
      <c r="Q252" s="41">
        <f t="shared" si="64"/>
        <v>0</v>
      </c>
      <c r="R252" s="179">
        <f t="shared" si="65"/>
        <v>1.0768135000000001</v>
      </c>
      <c r="S252" s="177">
        <f t="shared" si="66"/>
        <v>20.394847690000002</v>
      </c>
      <c r="T252" s="192">
        <f t="shared" si="67"/>
        <v>20.394847690000002</v>
      </c>
      <c r="U252" s="188">
        <f t="shared" si="68"/>
        <v>26.411327758550001</v>
      </c>
      <c r="V252" s="177">
        <f t="shared" si="69"/>
        <v>26.411327758550001</v>
      </c>
      <c r="W252" s="41">
        <f t="shared" si="70"/>
        <v>0</v>
      </c>
    </row>
    <row r="253" spans="1:23">
      <c r="A253" s="35">
        <v>6</v>
      </c>
      <c r="B253" s="2" t="s">
        <v>191</v>
      </c>
      <c r="C253" s="7">
        <v>21.5</v>
      </c>
      <c r="D253" s="126">
        <v>55</v>
      </c>
      <c r="E253" s="126">
        <v>45</v>
      </c>
      <c r="F253" s="126">
        <v>5</v>
      </c>
      <c r="G253" s="51">
        <v>21.5</v>
      </c>
      <c r="H253" s="43">
        <v>0.29499999999999998</v>
      </c>
      <c r="I253" s="43">
        <v>0.02</v>
      </c>
      <c r="J253" s="51">
        <f t="shared" si="60"/>
        <v>27.842500000000001</v>
      </c>
      <c r="K253" s="51">
        <f t="shared" si="61"/>
        <v>27.28565</v>
      </c>
      <c r="L253" s="88">
        <f>$G$10/G253*(D253)</f>
        <v>55</v>
      </c>
      <c r="M253" s="89">
        <f>$H$10/H253*E253</f>
        <v>32.033898305084747</v>
      </c>
      <c r="N253" s="39">
        <f t="shared" si="71"/>
        <v>5</v>
      </c>
      <c r="O253" s="62">
        <f t="shared" si="62"/>
        <v>92.033898305084747</v>
      </c>
      <c r="P253" s="94">
        <f t="shared" si="63"/>
        <v>27.842500000000001</v>
      </c>
      <c r="Q253" s="41">
        <f t="shared" si="64"/>
        <v>0</v>
      </c>
      <c r="R253" s="179">
        <f t="shared" si="65"/>
        <v>1.0768135000000001</v>
      </c>
      <c r="S253" s="177">
        <f t="shared" si="66"/>
        <v>23.151490250000002</v>
      </c>
      <c r="T253" s="192">
        <f t="shared" si="67"/>
        <v>23.151490250000002</v>
      </c>
      <c r="U253" s="188">
        <f t="shared" si="68"/>
        <v>29.981179873750005</v>
      </c>
      <c r="V253" s="177">
        <f t="shared" si="69"/>
        <v>29.981179873750001</v>
      </c>
      <c r="W253" s="41">
        <f t="shared" si="70"/>
        <v>0</v>
      </c>
    </row>
    <row r="254" spans="1:23">
      <c r="A254" s="35">
        <v>7</v>
      </c>
      <c r="B254" s="2" t="s">
        <v>192</v>
      </c>
      <c r="C254" s="7">
        <v>36.005800000000001</v>
      </c>
      <c r="D254" s="126">
        <v>55</v>
      </c>
      <c r="E254" s="126">
        <v>45</v>
      </c>
      <c r="F254" s="126">
        <v>5</v>
      </c>
      <c r="G254" s="51">
        <v>36.01</v>
      </c>
      <c r="H254" s="43">
        <v>0.29499999999999998</v>
      </c>
      <c r="I254" s="43">
        <v>0.02</v>
      </c>
      <c r="J254" s="51">
        <f t="shared" si="60"/>
        <v>46.632949999999994</v>
      </c>
      <c r="K254" s="51">
        <f t="shared" si="61"/>
        <v>45.700290999999993</v>
      </c>
      <c r="L254" s="88">
        <f>$G$11/G254*(D254)</f>
        <v>55</v>
      </c>
      <c r="M254" s="89">
        <f>$H$11/H254*E254</f>
        <v>32.033898305084747</v>
      </c>
      <c r="N254" s="39">
        <f t="shared" si="71"/>
        <v>5</v>
      </c>
      <c r="O254" s="62">
        <f t="shared" si="62"/>
        <v>92.033898305084747</v>
      </c>
      <c r="P254" s="94">
        <f t="shared" si="63"/>
        <v>46.632949999999994</v>
      </c>
      <c r="Q254" s="41">
        <f t="shared" si="64"/>
        <v>0</v>
      </c>
      <c r="R254" s="179">
        <f t="shared" si="65"/>
        <v>1.0768135000000001</v>
      </c>
      <c r="S254" s="177">
        <f t="shared" si="66"/>
        <v>38.771531518300002</v>
      </c>
      <c r="T254" s="192">
        <f t="shared" si="67"/>
        <v>38.776054135000003</v>
      </c>
      <c r="U254" s="188">
        <f t="shared" si="68"/>
        <v>50.214990104824999</v>
      </c>
      <c r="V254" s="177">
        <f t="shared" si="69"/>
        <v>50.214990104825006</v>
      </c>
      <c r="W254" s="41">
        <f t="shared" si="70"/>
        <v>0</v>
      </c>
    </row>
    <row r="255" spans="1:23">
      <c r="A255" s="35">
        <v>8</v>
      </c>
      <c r="B255" s="2" t="s">
        <v>193</v>
      </c>
      <c r="C255" s="7">
        <v>32.747100000000003</v>
      </c>
      <c r="D255" s="126">
        <v>55</v>
      </c>
      <c r="E255" s="126">
        <v>45</v>
      </c>
      <c r="F255" s="126">
        <v>5</v>
      </c>
      <c r="G255" s="51">
        <v>32.75</v>
      </c>
      <c r="H255" s="43">
        <v>0.29499999999999998</v>
      </c>
      <c r="I255" s="43">
        <v>0.02</v>
      </c>
      <c r="J255" s="51">
        <f t="shared" si="60"/>
        <v>42.411249999999995</v>
      </c>
      <c r="K255" s="51">
        <f t="shared" si="61"/>
        <v>41.563024999999996</v>
      </c>
      <c r="L255" s="88">
        <f>$G$12/G255*(D255)</f>
        <v>55</v>
      </c>
      <c r="M255" s="89">
        <f>$H$12/H255*E255</f>
        <v>32.033898305084747</v>
      </c>
      <c r="N255" s="39">
        <f t="shared" si="71"/>
        <v>5</v>
      </c>
      <c r="O255" s="62">
        <f t="shared" si="62"/>
        <v>92.033898305084747</v>
      </c>
      <c r="P255" s="94">
        <f t="shared" si="63"/>
        <v>42.411249999999995</v>
      </c>
      <c r="Q255" s="41">
        <f t="shared" si="64"/>
        <v>0</v>
      </c>
      <c r="R255" s="179">
        <f t="shared" si="65"/>
        <v>1.0768135000000001</v>
      </c>
      <c r="S255" s="177">
        <f t="shared" si="66"/>
        <v>35.262519365850004</v>
      </c>
      <c r="T255" s="192">
        <f t="shared" si="67"/>
        <v>35.265642124999999</v>
      </c>
      <c r="U255" s="188">
        <f t="shared" si="68"/>
        <v>45.669006551875</v>
      </c>
      <c r="V255" s="177">
        <f t="shared" si="69"/>
        <v>45.669006551875</v>
      </c>
      <c r="W255" s="41">
        <f t="shared" si="70"/>
        <v>0</v>
      </c>
    </row>
    <row r="256" spans="1:23">
      <c r="A256" s="35">
        <v>9</v>
      </c>
      <c r="B256" s="2" t="s">
        <v>194</v>
      </c>
      <c r="C256" s="7">
        <v>36.869900000000001</v>
      </c>
      <c r="D256" s="126">
        <v>55</v>
      </c>
      <c r="E256" s="126">
        <v>45</v>
      </c>
      <c r="F256" s="126">
        <v>5</v>
      </c>
      <c r="G256" s="51">
        <v>36.869999999999997</v>
      </c>
      <c r="H256" s="43">
        <v>0.29499999999999998</v>
      </c>
      <c r="I256" s="43">
        <v>0.02</v>
      </c>
      <c r="J256" s="51">
        <f t="shared" si="60"/>
        <v>47.746649999999995</v>
      </c>
      <c r="K256" s="51">
        <f t="shared" si="61"/>
        <v>46.791716999999998</v>
      </c>
      <c r="L256" s="88">
        <f>$G$13/G256*(D256)</f>
        <v>55</v>
      </c>
      <c r="M256" s="89">
        <f>$H$13/H256*E256</f>
        <v>32.033898305084747</v>
      </c>
      <c r="N256" s="39">
        <f t="shared" si="71"/>
        <v>5</v>
      </c>
      <c r="O256" s="62">
        <f t="shared" si="62"/>
        <v>92.033898305084747</v>
      </c>
      <c r="P256" s="94">
        <f t="shared" si="63"/>
        <v>47.746649999999995</v>
      </c>
      <c r="Q256" s="41">
        <f t="shared" si="64"/>
        <v>0</v>
      </c>
      <c r="R256" s="179">
        <f t="shared" si="65"/>
        <v>1.0768135000000001</v>
      </c>
      <c r="S256" s="177">
        <f t="shared" si="66"/>
        <v>39.702006063650003</v>
      </c>
      <c r="T256" s="192">
        <f t="shared" si="67"/>
        <v>39.702113744999998</v>
      </c>
      <c r="U256" s="188">
        <f t="shared" si="68"/>
        <v>51.414237299774996</v>
      </c>
      <c r="V256" s="177">
        <f t="shared" si="69"/>
        <v>51.414237299774996</v>
      </c>
      <c r="W256" s="41">
        <f t="shared" si="70"/>
        <v>0</v>
      </c>
    </row>
    <row r="257" spans="1:23">
      <c r="A257" s="35">
        <v>10</v>
      </c>
      <c r="B257" s="2" t="s">
        <v>195</v>
      </c>
      <c r="C257" s="7">
        <v>40.538899999999998</v>
      </c>
      <c r="D257" s="126">
        <v>55</v>
      </c>
      <c r="E257" s="126">
        <v>45</v>
      </c>
      <c r="F257" s="126">
        <v>5</v>
      </c>
      <c r="G257" s="51">
        <v>40.54</v>
      </c>
      <c r="H257" s="43">
        <v>0.29499999999999998</v>
      </c>
      <c r="I257" s="43">
        <v>0.02</v>
      </c>
      <c r="J257" s="51">
        <f t="shared" si="60"/>
        <v>52.499299999999998</v>
      </c>
      <c r="K257" s="51">
        <f t="shared" si="61"/>
        <v>51.449314000000001</v>
      </c>
      <c r="L257" s="88">
        <f>$G$14/G257*(D257)</f>
        <v>55</v>
      </c>
      <c r="M257" s="89">
        <f>$H$14/H257*E257</f>
        <v>32.033898305084747</v>
      </c>
      <c r="N257" s="39">
        <f t="shared" si="71"/>
        <v>5</v>
      </c>
      <c r="O257" s="62">
        <f t="shared" si="62"/>
        <v>92.033898305084747</v>
      </c>
      <c r="P257" s="94">
        <f t="shared" si="63"/>
        <v>52.499299999999998</v>
      </c>
      <c r="Q257" s="41">
        <f t="shared" si="64"/>
        <v>0</v>
      </c>
      <c r="R257" s="179">
        <f t="shared" si="65"/>
        <v>1.0768135000000001</v>
      </c>
      <c r="S257" s="177">
        <f t="shared" si="66"/>
        <v>43.65283479515</v>
      </c>
      <c r="T257" s="192">
        <f t="shared" si="67"/>
        <v>43.654019290000001</v>
      </c>
      <c r="U257" s="188">
        <f t="shared" si="68"/>
        <v>56.531954980550005</v>
      </c>
      <c r="V257" s="177">
        <f t="shared" si="69"/>
        <v>56.531954980549997</v>
      </c>
      <c r="W257" s="41">
        <f t="shared" si="70"/>
        <v>0</v>
      </c>
    </row>
    <row r="258" spans="1:23">
      <c r="A258" s="35">
        <v>11</v>
      </c>
      <c r="B258" s="2" t="s">
        <v>196</v>
      </c>
      <c r="C258" s="7">
        <v>45.642800000000001</v>
      </c>
      <c r="D258" s="126">
        <v>55</v>
      </c>
      <c r="E258" s="126">
        <v>45</v>
      </c>
      <c r="F258" s="126">
        <v>5</v>
      </c>
      <c r="G258" s="51">
        <v>45.64</v>
      </c>
      <c r="H258" s="43">
        <v>0.29499999999999998</v>
      </c>
      <c r="I258" s="43">
        <v>0.02</v>
      </c>
      <c r="J258" s="51">
        <f t="shared" si="60"/>
        <v>59.1038</v>
      </c>
      <c r="K258" s="51">
        <f t="shared" si="61"/>
        <v>57.921723999999998</v>
      </c>
      <c r="L258" s="88">
        <f>$G$42/G258*(D258)</f>
        <v>55.003374233128838</v>
      </c>
      <c r="M258" s="89">
        <f>$H$15/H258*E258</f>
        <v>32.033898305084747</v>
      </c>
      <c r="N258" s="39">
        <f t="shared" si="71"/>
        <v>5</v>
      </c>
      <c r="O258" s="62">
        <f t="shared" si="62"/>
        <v>92.037272538213585</v>
      </c>
      <c r="P258" s="94">
        <f t="shared" si="63"/>
        <v>59.1038</v>
      </c>
      <c r="Q258" s="41">
        <f t="shared" si="64"/>
        <v>0</v>
      </c>
      <c r="R258" s="179">
        <f t="shared" si="65"/>
        <v>1.0768135000000001</v>
      </c>
      <c r="S258" s="177">
        <f t="shared" si="66"/>
        <v>49.148783217800002</v>
      </c>
      <c r="T258" s="192">
        <f t="shared" si="67"/>
        <v>49.145768140000001</v>
      </c>
      <c r="U258" s="188">
        <f t="shared" si="68"/>
        <v>63.643769741300005</v>
      </c>
      <c r="V258" s="177">
        <f t="shared" si="69"/>
        <v>63.643769741300005</v>
      </c>
      <c r="W258" s="41">
        <f t="shared" si="70"/>
        <v>0</v>
      </c>
    </row>
    <row r="259" spans="1:23">
      <c r="A259" s="35">
        <v>12</v>
      </c>
      <c r="B259" s="3" t="s">
        <v>197</v>
      </c>
      <c r="C259" s="9">
        <v>33.533000000000001</v>
      </c>
      <c r="D259" s="126">
        <v>55</v>
      </c>
      <c r="E259" s="126">
        <v>45</v>
      </c>
      <c r="F259" s="126">
        <v>5</v>
      </c>
      <c r="G259" s="51">
        <v>33.53</v>
      </c>
      <c r="H259" s="43">
        <v>0.29499999999999998</v>
      </c>
      <c r="I259" s="43">
        <v>0.02</v>
      </c>
      <c r="J259" s="51">
        <f t="shared" si="60"/>
        <v>43.421350000000004</v>
      </c>
      <c r="K259" s="51">
        <f t="shared" si="61"/>
        <v>42.552923000000007</v>
      </c>
      <c r="L259" s="88">
        <f>$G$17/G259*(D259)</f>
        <v>48.848792126453922</v>
      </c>
      <c r="M259" s="89">
        <f>$H$16/H259*E259</f>
        <v>32.033898305084747</v>
      </c>
      <c r="N259" s="39">
        <f t="shared" si="71"/>
        <v>5</v>
      </c>
      <c r="O259" s="62">
        <f t="shared" si="62"/>
        <v>85.882690431538663</v>
      </c>
      <c r="P259" s="94">
        <f t="shared" si="63"/>
        <v>43.421350000000004</v>
      </c>
      <c r="Q259" s="41">
        <f t="shared" si="64"/>
        <v>0</v>
      </c>
      <c r="R259" s="179">
        <f t="shared" si="65"/>
        <v>1.0768135000000001</v>
      </c>
      <c r="S259" s="177">
        <f t="shared" si="66"/>
        <v>36.108787095500006</v>
      </c>
      <c r="T259" s="192">
        <f t="shared" si="67"/>
        <v>36.105556655000001</v>
      </c>
      <c r="U259" s="188">
        <f t="shared" si="68"/>
        <v>46.756695868225009</v>
      </c>
      <c r="V259" s="177">
        <f t="shared" si="69"/>
        <v>46.756695868225002</v>
      </c>
      <c r="W259" s="41">
        <f t="shared" si="70"/>
        <v>0</v>
      </c>
    </row>
    <row r="260" spans="1:23">
      <c r="A260" s="35">
        <v>13</v>
      </c>
      <c r="B260" s="2" t="s">
        <v>198</v>
      </c>
      <c r="C260" s="7">
        <v>29.783300000000001</v>
      </c>
      <c r="D260" s="126">
        <v>55</v>
      </c>
      <c r="E260" s="126">
        <v>45</v>
      </c>
      <c r="F260" s="126">
        <v>5</v>
      </c>
      <c r="G260" s="51">
        <v>29.78</v>
      </c>
      <c r="H260" s="43">
        <v>0.29499999999999998</v>
      </c>
      <c r="I260" s="43">
        <v>0.02</v>
      </c>
      <c r="J260" s="51">
        <f t="shared" si="60"/>
        <v>38.565100000000001</v>
      </c>
      <c r="K260" s="51">
        <f t="shared" si="61"/>
        <v>37.793798000000002</v>
      </c>
      <c r="L260" s="88">
        <f>$G$17/G260*(D260)</f>
        <v>55</v>
      </c>
      <c r="M260" s="89">
        <f>$H$17/H260*E260</f>
        <v>32.033898305084747</v>
      </c>
      <c r="N260" s="39">
        <f t="shared" si="71"/>
        <v>5</v>
      </c>
      <c r="O260" s="62">
        <f t="shared" si="62"/>
        <v>92.033898305084747</v>
      </c>
      <c r="P260" s="94">
        <f t="shared" si="63"/>
        <v>38.565100000000001</v>
      </c>
      <c r="Q260" s="41">
        <f t="shared" si="64"/>
        <v>0</v>
      </c>
      <c r="R260" s="179">
        <f t="shared" si="65"/>
        <v>1.0768135000000001</v>
      </c>
      <c r="S260" s="177">
        <f t="shared" si="66"/>
        <v>32.071059514550001</v>
      </c>
      <c r="T260" s="192">
        <f t="shared" si="67"/>
        <v>32.067506030000004</v>
      </c>
      <c r="U260" s="188">
        <f t="shared" si="68"/>
        <v>41.527420308850004</v>
      </c>
      <c r="V260" s="177">
        <f t="shared" si="69"/>
        <v>41.527420308850004</v>
      </c>
      <c r="W260" s="41">
        <f t="shared" si="70"/>
        <v>0</v>
      </c>
    </row>
    <row r="261" spans="1:23">
      <c r="A261" s="35">
        <v>14</v>
      </c>
      <c r="B261" s="2" t="s">
        <v>199</v>
      </c>
      <c r="C261" s="7">
        <v>20.867599999999999</v>
      </c>
      <c r="D261" s="126">
        <v>55</v>
      </c>
      <c r="E261" s="126">
        <v>45</v>
      </c>
      <c r="F261" s="126">
        <v>5</v>
      </c>
      <c r="G261" s="51">
        <v>20.87</v>
      </c>
      <c r="H261" s="43">
        <v>0.29499999999999998</v>
      </c>
      <c r="I261" s="43">
        <v>0.02</v>
      </c>
      <c r="J261" s="51">
        <f t="shared" si="60"/>
        <v>27.02665</v>
      </c>
      <c r="K261" s="51">
        <f t="shared" si="61"/>
        <v>26.486117</v>
      </c>
      <c r="L261" s="88">
        <f>$G$18/G261*(D261)</f>
        <v>55</v>
      </c>
      <c r="M261" s="89">
        <f>$H$18/H261*E261</f>
        <v>32.033898305084747</v>
      </c>
      <c r="N261" s="39">
        <f t="shared" si="71"/>
        <v>5</v>
      </c>
      <c r="O261" s="62">
        <f t="shared" si="62"/>
        <v>92.033898305084747</v>
      </c>
      <c r="P261" s="94">
        <f t="shared" si="63"/>
        <v>27.02665</v>
      </c>
      <c r="Q261" s="41">
        <f t="shared" si="64"/>
        <v>0</v>
      </c>
      <c r="R261" s="179">
        <f t="shared" si="65"/>
        <v>1.0768135000000001</v>
      </c>
      <c r="S261" s="177">
        <f t="shared" si="66"/>
        <v>22.470513392600001</v>
      </c>
      <c r="T261" s="192">
        <f t="shared" si="67"/>
        <v>22.473097745000004</v>
      </c>
      <c r="U261" s="188">
        <f t="shared" si="68"/>
        <v>29.102661579775003</v>
      </c>
      <c r="V261" s="177">
        <f t="shared" si="69"/>
        <v>29.102661579775006</v>
      </c>
      <c r="W261" s="41">
        <f t="shared" si="70"/>
        <v>0</v>
      </c>
    </row>
    <row r="262" spans="1:23">
      <c r="A262" s="35">
        <v>15</v>
      </c>
      <c r="B262" s="2" t="s">
        <v>200</v>
      </c>
      <c r="C262" s="7">
        <v>22.944099999999999</v>
      </c>
      <c r="D262" s="126">
        <v>55</v>
      </c>
      <c r="E262" s="126">
        <v>45</v>
      </c>
      <c r="F262" s="126">
        <v>5</v>
      </c>
      <c r="G262" s="51">
        <v>22.94</v>
      </c>
      <c r="H262" s="43">
        <v>0.29499999999999998</v>
      </c>
      <c r="I262" s="43">
        <v>0.02</v>
      </c>
      <c r="J262" s="51">
        <f t="shared" si="60"/>
        <v>29.7073</v>
      </c>
      <c r="K262" s="51">
        <f t="shared" si="61"/>
        <v>29.113154000000002</v>
      </c>
      <c r="L262" s="88">
        <f>$G$19/G262*(D262)</f>
        <v>55</v>
      </c>
      <c r="M262" s="89">
        <f>$H$19/H262*E262</f>
        <v>32.033898305084747</v>
      </c>
      <c r="N262" s="39">
        <f t="shared" si="71"/>
        <v>5</v>
      </c>
      <c r="O262" s="62">
        <f t="shared" si="62"/>
        <v>92.033898305084747</v>
      </c>
      <c r="P262" s="94">
        <f t="shared" si="63"/>
        <v>29.7073</v>
      </c>
      <c r="Q262" s="41">
        <f t="shared" si="64"/>
        <v>0</v>
      </c>
      <c r="R262" s="179">
        <f t="shared" si="65"/>
        <v>1.0768135000000001</v>
      </c>
      <c r="S262" s="177">
        <f t="shared" si="66"/>
        <v>24.706516625350002</v>
      </c>
      <c r="T262" s="192">
        <f t="shared" si="67"/>
        <v>24.702101690000003</v>
      </c>
      <c r="U262" s="188">
        <f t="shared" si="68"/>
        <v>31.989221688550003</v>
      </c>
      <c r="V262" s="177">
        <f t="shared" si="69"/>
        <v>31.989221688550003</v>
      </c>
      <c r="W262" s="41">
        <f t="shared" si="70"/>
        <v>0</v>
      </c>
    </row>
    <row r="263" spans="1:23">
      <c r="A263" s="35">
        <v>16</v>
      </c>
      <c r="B263" s="2" t="s">
        <v>201</v>
      </c>
      <c r="C263" s="7">
        <v>25.227399999999999</v>
      </c>
      <c r="D263" s="126">
        <v>55</v>
      </c>
      <c r="E263" s="126">
        <v>45</v>
      </c>
      <c r="F263" s="126">
        <v>5</v>
      </c>
      <c r="G263" s="51">
        <v>25.23</v>
      </c>
      <c r="H263" s="43">
        <v>0.29499999999999998</v>
      </c>
      <c r="I263" s="43">
        <v>0.02</v>
      </c>
      <c r="J263" s="51">
        <f t="shared" si="60"/>
        <v>32.672849999999997</v>
      </c>
      <c r="K263" s="51">
        <f t="shared" si="61"/>
        <v>32.019392999999994</v>
      </c>
      <c r="L263" s="88">
        <f>$G$20/G263*(D263)</f>
        <v>55</v>
      </c>
      <c r="M263" s="89">
        <f>$H$20/H263*E263</f>
        <v>32.033898305084747</v>
      </c>
      <c r="N263" s="39">
        <f t="shared" si="71"/>
        <v>5</v>
      </c>
      <c r="O263" s="62">
        <f t="shared" si="62"/>
        <v>92.033898305084747</v>
      </c>
      <c r="P263" s="94">
        <f t="shared" si="63"/>
        <v>32.672849999999997</v>
      </c>
      <c r="Q263" s="41">
        <f t="shared" si="64"/>
        <v>0</v>
      </c>
      <c r="R263" s="179">
        <f t="shared" si="65"/>
        <v>1.0768135000000001</v>
      </c>
      <c r="S263" s="177">
        <f t="shared" si="66"/>
        <v>27.1652048899</v>
      </c>
      <c r="T263" s="192">
        <f t="shared" si="67"/>
        <v>27.168004605000004</v>
      </c>
      <c r="U263" s="188">
        <f t="shared" si="68"/>
        <v>35.182565963475</v>
      </c>
      <c r="V263" s="177">
        <f t="shared" si="69"/>
        <v>35.182565963475007</v>
      </c>
      <c r="W263" s="41">
        <f t="shared" si="70"/>
        <v>0</v>
      </c>
    </row>
    <row r="264" spans="1:23">
      <c r="A264" s="35">
        <v>17</v>
      </c>
      <c r="B264" s="2" t="s">
        <v>202</v>
      </c>
      <c r="C264" s="7">
        <v>25.227399999999999</v>
      </c>
      <c r="D264" s="126">
        <v>55</v>
      </c>
      <c r="E264" s="126">
        <v>45</v>
      </c>
      <c r="F264" s="126">
        <v>5</v>
      </c>
      <c r="G264" s="51">
        <v>25.23</v>
      </c>
      <c r="H264" s="43">
        <v>0.29499999999999998</v>
      </c>
      <c r="I264" s="43">
        <v>0.02</v>
      </c>
      <c r="J264" s="51">
        <f t="shared" si="60"/>
        <v>32.672849999999997</v>
      </c>
      <c r="K264" s="51">
        <f t="shared" si="61"/>
        <v>32.019392999999994</v>
      </c>
      <c r="L264" s="88">
        <f>$G$21/G264*(D264)</f>
        <v>55</v>
      </c>
      <c r="M264" s="89">
        <f>$H$21/H264*E264</f>
        <v>32.033898305084747</v>
      </c>
      <c r="N264" s="39">
        <f t="shared" si="71"/>
        <v>5</v>
      </c>
      <c r="O264" s="62">
        <f t="shared" si="62"/>
        <v>92.033898305084747</v>
      </c>
      <c r="P264" s="94">
        <f t="shared" si="63"/>
        <v>32.672849999999997</v>
      </c>
      <c r="Q264" s="41">
        <f t="shared" si="64"/>
        <v>0</v>
      </c>
      <c r="R264" s="179">
        <f t="shared" si="65"/>
        <v>1.0768135000000001</v>
      </c>
      <c r="S264" s="177">
        <f t="shared" si="66"/>
        <v>27.1652048899</v>
      </c>
      <c r="T264" s="192">
        <f t="shared" si="67"/>
        <v>27.168004605000004</v>
      </c>
      <c r="U264" s="188">
        <f t="shared" si="68"/>
        <v>35.182565963475</v>
      </c>
      <c r="V264" s="177">
        <f t="shared" si="69"/>
        <v>35.182565963475007</v>
      </c>
      <c r="W264" s="41">
        <f t="shared" si="70"/>
        <v>0</v>
      </c>
    </row>
    <row r="265" spans="1:23">
      <c r="A265" s="35">
        <v>18</v>
      </c>
      <c r="B265" s="2" t="s">
        <v>203</v>
      </c>
      <c r="C265" s="7">
        <v>27.7379</v>
      </c>
      <c r="D265" s="126">
        <v>55</v>
      </c>
      <c r="E265" s="126">
        <v>45</v>
      </c>
      <c r="F265" s="126">
        <v>5</v>
      </c>
      <c r="G265" s="51">
        <v>27.74</v>
      </c>
      <c r="H265" s="43">
        <v>0.29499999999999998</v>
      </c>
      <c r="I265" s="43">
        <v>0.02</v>
      </c>
      <c r="J265" s="51">
        <f t="shared" si="60"/>
        <v>35.923299999999998</v>
      </c>
      <c r="K265" s="51">
        <f t="shared" si="61"/>
        <v>35.204833999999998</v>
      </c>
      <c r="L265" s="88">
        <f>$G$22/G265*(D265)</f>
        <v>55</v>
      </c>
      <c r="M265" s="89">
        <f>$H$22/H265*E265</f>
        <v>32.033898305084747</v>
      </c>
      <c r="N265" s="39">
        <f t="shared" si="71"/>
        <v>5</v>
      </c>
      <c r="O265" s="62">
        <f t="shared" si="62"/>
        <v>92.033898305084747</v>
      </c>
      <c r="P265" s="94">
        <f t="shared" si="63"/>
        <v>35.923299999999998</v>
      </c>
      <c r="Q265" s="41">
        <f t="shared" si="64"/>
        <v>0</v>
      </c>
      <c r="R265" s="179">
        <f t="shared" si="65"/>
        <v>1.0768135000000001</v>
      </c>
      <c r="S265" s="177">
        <f t="shared" si="66"/>
        <v>29.868545181650003</v>
      </c>
      <c r="T265" s="192">
        <f t="shared" si="67"/>
        <v>29.87080649</v>
      </c>
      <c r="U265" s="188">
        <f t="shared" si="68"/>
        <v>38.682694404549999</v>
      </c>
      <c r="V265" s="177">
        <f t="shared" si="69"/>
        <v>38.682694404549999</v>
      </c>
      <c r="W265" s="41">
        <f t="shared" si="70"/>
        <v>0</v>
      </c>
    </row>
    <row r="266" spans="1:23">
      <c r="A266" s="35">
        <v>19</v>
      </c>
      <c r="B266" s="2" t="s">
        <v>204</v>
      </c>
      <c r="C266" s="7">
        <v>31.227799999999998</v>
      </c>
      <c r="D266" s="126">
        <v>55</v>
      </c>
      <c r="E266" s="126">
        <v>45</v>
      </c>
      <c r="F266" s="126">
        <v>5</v>
      </c>
      <c r="G266" s="51">
        <v>31.23</v>
      </c>
      <c r="H266" s="43">
        <v>0.29499999999999998</v>
      </c>
      <c r="I266" s="43">
        <v>0.02</v>
      </c>
      <c r="J266" s="51">
        <f t="shared" si="60"/>
        <v>40.44285</v>
      </c>
      <c r="K266" s="51">
        <f t="shared" si="61"/>
        <v>39.633992999999997</v>
      </c>
      <c r="L266" s="88">
        <f>$G$23/G266*(D266)</f>
        <v>55</v>
      </c>
      <c r="M266" s="89">
        <f>$H$23/H266*E266</f>
        <v>32.033898305084747</v>
      </c>
      <c r="N266" s="39">
        <f t="shared" si="71"/>
        <v>5</v>
      </c>
      <c r="O266" s="62">
        <f t="shared" si="62"/>
        <v>92.033898305084747</v>
      </c>
      <c r="P266" s="94">
        <f t="shared" si="63"/>
        <v>40.44285</v>
      </c>
      <c r="Q266" s="41">
        <f t="shared" si="64"/>
        <v>0</v>
      </c>
      <c r="R266" s="179">
        <f t="shared" si="65"/>
        <v>1.0768135000000001</v>
      </c>
      <c r="S266" s="177">
        <f t="shared" si="66"/>
        <v>33.626516615299998</v>
      </c>
      <c r="T266" s="192">
        <f t="shared" si="67"/>
        <v>33.628885605000001</v>
      </c>
      <c r="U266" s="188">
        <f t="shared" si="68"/>
        <v>43.549406858475002</v>
      </c>
      <c r="V266" s="177">
        <f t="shared" si="69"/>
        <v>43.549406858475002</v>
      </c>
      <c r="W266" s="41">
        <f t="shared" si="70"/>
        <v>0</v>
      </c>
    </row>
    <row r="267" spans="1:23">
      <c r="A267" s="35">
        <v>20</v>
      </c>
      <c r="B267" s="2" t="s">
        <v>205</v>
      </c>
      <c r="C267" s="7">
        <v>22.131399999999999</v>
      </c>
      <c r="D267" s="126">
        <v>55</v>
      </c>
      <c r="E267" s="126">
        <v>45</v>
      </c>
      <c r="F267" s="126">
        <v>5</v>
      </c>
      <c r="G267" s="51">
        <v>22.13</v>
      </c>
      <c r="H267" s="43">
        <v>0.29499999999999998</v>
      </c>
      <c r="I267" s="43">
        <v>0.02</v>
      </c>
      <c r="J267" s="51">
        <f t="shared" si="60"/>
        <v>28.658349999999999</v>
      </c>
      <c r="K267" s="51">
        <f t="shared" si="61"/>
        <v>28.085182999999997</v>
      </c>
      <c r="L267" s="88">
        <f>$G$24/G267*(D267)</f>
        <v>55</v>
      </c>
      <c r="M267" s="89">
        <f>$H$24/H267*E267</f>
        <v>32.033898305084747</v>
      </c>
      <c r="N267" s="39">
        <f t="shared" si="71"/>
        <v>5</v>
      </c>
      <c r="O267" s="62">
        <f t="shared" si="62"/>
        <v>92.033898305084747</v>
      </c>
      <c r="P267" s="94">
        <f t="shared" si="63"/>
        <v>28.658349999999999</v>
      </c>
      <c r="Q267" s="41">
        <f t="shared" si="64"/>
        <v>0</v>
      </c>
      <c r="R267" s="179">
        <f t="shared" si="65"/>
        <v>1.0768135000000001</v>
      </c>
      <c r="S267" s="177">
        <f t="shared" si="66"/>
        <v>23.8313902939</v>
      </c>
      <c r="T267" s="192">
        <f t="shared" si="67"/>
        <v>23.829882755</v>
      </c>
      <c r="U267" s="188">
        <f t="shared" si="68"/>
        <v>30.859698167725</v>
      </c>
      <c r="V267" s="177">
        <f t="shared" si="69"/>
        <v>30.859698167725</v>
      </c>
      <c r="W267" s="41">
        <f t="shared" si="70"/>
        <v>0</v>
      </c>
    </row>
    <row r="268" spans="1:23">
      <c r="A268" s="35">
        <v>21</v>
      </c>
      <c r="B268" s="2" t="s">
        <v>206</v>
      </c>
      <c r="C268" s="7">
        <v>24.058700000000002</v>
      </c>
      <c r="D268" s="126">
        <v>55</v>
      </c>
      <c r="E268" s="126">
        <v>45</v>
      </c>
      <c r="F268" s="126">
        <v>5</v>
      </c>
      <c r="G268" s="51">
        <v>24.06</v>
      </c>
      <c r="H268" s="43">
        <v>0.29499999999999998</v>
      </c>
      <c r="I268" s="43">
        <v>0.02</v>
      </c>
      <c r="J268" s="51">
        <f t="shared" si="60"/>
        <v>31.157699999999998</v>
      </c>
      <c r="K268" s="51">
        <f t="shared" si="61"/>
        <v>30.534545999999999</v>
      </c>
      <c r="L268" s="88">
        <f>$G$25/G268*(D268)</f>
        <v>55</v>
      </c>
      <c r="M268" s="89">
        <f>$H$25/H268*E268</f>
        <v>32.033898305084747</v>
      </c>
      <c r="N268" s="39">
        <f t="shared" si="71"/>
        <v>5</v>
      </c>
      <c r="O268" s="62">
        <f t="shared" si="62"/>
        <v>92.033898305084747</v>
      </c>
      <c r="P268" s="94">
        <f t="shared" si="63"/>
        <v>31.157699999999998</v>
      </c>
      <c r="Q268" s="41">
        <f t="shared" si="64"/>
        <v>0</v>
      </c>
      <c r="R268" s="179">
        <f t="shared" si="65"/>
        <v>1.0768135000000001</v>
      </c>
      <c r="S268" s="177">
        <f t="shared" si="66"/>
        <v>25.906732952450003</v>
      </c>
      <c r="T268" s="192">
        <f t="shared" si="67"/>
        <v>25.908132810000001</v>
      </c>
      <c r="U268" s="188">
        <f t="shared" si="68"/>
        <v>33.551031988950001</v>
      </c>
      <c r="V268" s="177">
        <f t="shared" si="69"/>
        <v>33.551031988950001</v>
      </c>
      <c r="W268" s="41">
        <f t="shared" si="70"/>
        <v>0</v>
      </c>
    </row>
    <row r="269" spans="1:23" ht="15.75" thickBot="1">
      <c r="A269" s="44">
        <v>22</v>
      </c>
      <c r="B269" s="10" t="s">
        <v>207</v>
      </c>
      <c r="C269" s="11">
        <v>26.4529</v>
      </c>
      <c r="D269" s="127">
        <v>55</v>
      </c>
      <c r="E269" s="127">
        <v>45</v>
      </c>
      <c r="F269" s="126">
        <v>5</v>
      </c>
      <c r="G269" s="53">
        <v>26.45</v>
      </c>
      <c r="H269" s="46">
        <v>0.29499999999999998</v>
      </c>
      <c r="I269" s="43">
        <v>0.02</v>
      </c>
      <c r="J269" s="51">
        <f t="shared" si="60"/>
        <v>34.252749999999999</v>
      </c>
      <c r="K269" s="51">
        <f t="shared" si="61"/>
        <v>33.567695000000001</v>
      </c>
      <c r="L269" s="90">
        <f>$G$26/G269*(D269)</f>
        <v>55</v>
      </c>
      <c r="M269" s="89">
        <f>$H$26/H269*E269</f>
        <v>32.033898305084747</v>
      </c>
      <c r="N269" s="39">
        <f t="shared" si="71"/>
        <v>5</v>
      </c>
      <c r="O269" s="63">
        <f t="shared" si="62"/>
        <v>92.033898305084747</v>
      </c>
      <c r="P269" s="95">
        <f t="shared" si="63"/>
        <v>34.252749999999999</v>
      </c>
      <c r="Q269" s="41">
        <f t="shared" si="64"/>
        <v>0</v>
      </c>
      <c r="R269" s="179">
        <f t="shared" si="65"/>
        <v>1.0768135000000001</v>
      </c>
      <c r="S269" s="177">
        <f t="shared" si="66"/>
        <v>28.484839834150002</v>
      </c>
      <c r="T269" s="192">
        <f t="shared" si="67"/>
        <v>28.481717075000002</v>
      </c>
      <c r="U269" s="188">
        <f t="shared" si="68"/>
        <v>36.883823612124999</v>
      </c>
      <c r="V269" s="177">
        <f t="shared" si="69"/>
        <v>36.883823612124999</v>
      </c>
      <c r="W269" s="41">
        <f t="shared" si="70"/>
        <v>0</v>
      </c>
    </row>
    <row r="270" spans="1:23" ht="16.5" thickBot="1">
      <c r="A270" s="265" t="s">
        <v>77</v>
      </c>
      <c r="B270" s="266"/>
      <c r="C270" s="266"/>
      <c r="D270" s="266"/>
      <c r="E270" s="266"/>
      <c r="F270" s="266"/>
      <c r="G270" s="266"/>
      <c r="H270" s="266"/>
      <c r="I270" s="266"/>
      <c r="J270" s="266"/>
      <c r="K270" s="266"/>
      <c r="L270" s="266"/>
      <c r="M270" s="266"/>
      <c r="N270" s="121"/>
      <c r="O270" s="64">
        <f>SUM(O248:O269)</f>
        <v>2018.6021815920353</v>
      </c>
      <c r="P270" s="55"/>
    </row>
    <row r="272" spans="1:23" ht="15.75" hidden="1" thickBot="1"/>
    <row r="273" spans="1:17" ht="15.75" hidden="1">
      <c r="A273" s="26" t="s">
        <v>31</v>
      </c>
      <c r="B273" s="27" t="s">
        <v>11</v>
      </c>
      <c r="C273" s="50"/>
      <c r="D273" s="123"/>
      <c r="E273" s="123"/>
      <c r="F273" s="123"/>
      <c r="G273" s="28"/>
      <c r="H273" s="29"/>
      <c r="I273" s="29"/>
      <c r="J273" s="28"/>
      <c r="K273" s="28"/>
      <c r="L273" s="30"/>
      <c r="M273" s="31"/>
      <c r="N273" s="31"/>
      <c r="O273" s="60"/>
      <c r="P273" s="32"/>
    </row>
    <row r="274" spans="1:17" ht="63" hidden="1">
      <c r="A274" s="12" t="s">
        <v>34</v>
      </c>
      <c r="B274" s="1" t="s">
        <v>35</v>
      </c>
      <c r="C274" s="6" t="s">
        <v>36</v>
      </c>
      <c r="D274" s="125" t="s">
        <v>37</v>
      </c>
      <c r="E274" s="125" t="s">
        <v>38</v>
      </c>
      <c r="F274" s="125" t="s">
        <v>39</v>
      </c>
      <c r="G274" s="6" t="s">
        <v>40</v>
      </c>
      <c r="H274" s="5" t="s">
        <v>41</v>
      </c>
      <c r="I274" s="5" t="s">
        <v>42</v>
      </c>
      <c r="J274" s="6" t="s">
        <v>43</v>
      </c>
      <c r="K274" s="6" t="s">
        <v>44</v>
      </c>
      <c r="L274" s="33" t="s">
        <v>45</v>
      </c>
      <c r="M274" s="33" t="s">
        <v>46</v>
      </c>
      <c r="N274" s="33" t="s">
        <v>47</v>
      </c>
      <c r="O274" s="61" t="s">
        <v>48</v>
      </c>
      <c r="P274" s="91" t="s">
        <v>49</v>
      </c>
    </row>
    <row r="275" spans="1:17" hidden="1">
      <c r="A275" s="35">
        <v>1</v>
      </c>
      <c r="B275" s="2" t="s">
        <v>89</v>
      </c>
      <c r="C275" s="7">
        <v>31.979600000000001</v>
      </c>
      <c r="D275" s="126">
        <v>55</v>
      </c>
      <c r="E275" s="126">
        <v>45</v>
      </c>
      <c r="F275" s="126">
        <v>5</v>
      </c>
      <c r="G275" s="51">
        <v>36.979999999999997</v>
      </c>
      <c r="H275" s="43">
        <v>0.3</v>
      </c>
      <c r="I275" s="43">
        <v>0</v>
      </c>
      <c r="J275" s="51">
        <f t="shared" ref="J275:J296" si="72">G275+(G275*H275)</f>
        <v>48.073999999999998</v>
      </c>
      <c r="K275" s="51">
        <f t="shared" ref="K275:K296" si="73">J275-(J275*I275)</f>
        <v>48.073999999999998</v>
      </c>
      <c r="L275" s="88">
        <f>$G$5/G275*(D275)</f>
        <v>47.563547863710113</v>
      </c>
      <c r="M275" s="89">
        <f>$H$5/H275*E275</f>
        <v>31.499999999999996</v>
      </c>
      <c r="N275" s="39">
        <f>I275/$I$194*(F275)</f>
        <v>0</v>
      </c>
      <c r="O275" s="62">
        <f t="shared" ref="O275:O296" si="74">L275+M275+N275</f>
        <v>79.063547863710113</v>
      </c>
      <c r="P275" s="94">
        <f t="shared" ref="P275:P296" si="75">G275+(G275*H275)</f>
        <v>48.073999999999998</v>
      </c>
      <c r="Q275" s="41">
        <f t="shared" ref="Q275:Q296" si="76">J275-P275</f>
        <v>0</v>
      </c>
    </row>
    <row r="276" spans="1:17" hidden="1">
      <c r="A276" s="35">
        <v>2</v>
      </c>
      <c r="B276" s="2" t="s">
        <v>90</v>
      </c>
      <c r="C276" s="7">
        <v>27.7379</v>
      </c>
      <c r="D276" s="126">
        <v>55</v>
      </c>
      <c r="E276" s="126">
        <v>45</v>
      </c>
      <c r="F276" s="126">
        <v>5</v>
      </c>
      <c r="G276" s="51">
        <v>32.74</v>
      </c>
      <c r="H276" s="43">
        <v>0.3</v>
      </c>
      <c r="I276" s="43">
        <v>0</v>
      </c>
      <c r="J276" s="51">
        <f t="shared" si="72"/>
        <v>42.562000000000005</v>
      </c>
      <c r="K276" s="51">
        <f t="shared" si="73"/>
        <v>42.562000000000005</v>
      </c>
      <c r="L276" s="88">
        <f>$G$6/G276*(D276)</f>
        <v>46.600488698839335</v>
      </c>
      <c r="M276" s="89">
        <f>$H$6/H276*E276</f>
        <v>31.499999999999996</v>
      </c>
      <c r="N276" s="39">
        <f t="shared" ref="N276:N296" si="77">I276/$I$194*(F276)</f>
        <v>0</v>
      </c>
      <c r="O276" s="62">
        <f t="shared" si="74"/>
        <v>78.100488698839328</v>
      </c>
      <c r="P276" s="94">
        <f t="shared" si="75"/>
        <v>42.562000000000005</v>
      </c>
      <c r="Q276" s="41">
        <f t="shared" si="76"/>
        <v>0</v>
      </c>
    </row>
    <row r="277" spans="1:17" hidden="1">
      <c r="A277" s="35">
        <v>3</v>
      </c>
      <c r="B277" s="2" t="s">
        <v>91</v>
      </c>
      <c r="C277" s="7">
        <v>38.660899999999998</v>
      </c>
      <c r="D277" s="126">
        <v>55</v>
      </c>
      <c r="E277" s="126">
        <v>45</v>
      </c>
      <c r="F277" s="126">
        <v>5</v>
      </c>
      <c r="G277" s="51">
        <v>43.66</v>
      </c>
      <c r="H277" s="43">
        <v>0.3</v>
      </c>
      <c r="I277" s="43">
        <v>0</v>
      </c>
      <c r="J277" s="51">
        <f t="shared" si="72"/>
        <v>56.757999999999996</v>
      </c>
      <c r="K277" s="51">
        <f t="shared" si="73"/>
        <v>56.757999999999996</v>
      </c>
      <c r="L277" s="88">
        <f>$G$34/G277*(D277)</f>
        <v>48.702462207970683</v>
      </c>
      <c r="M277" s="89">
        <f>$H$7/H277*E277</f>
        <v>31.499999999999996</v>
      </c>
      <c r="N277" s="39">
        <f t="shared" si="77"/>
        <v>0</v>
      </c>
      <c r="O277" s="62">
        <f t="shared" si="74"/>
        <v>80.202462207970683</v>
      </c>
      <c r="P277" s="94">
        <f t="shared" si="75"/>
        <v>56.757999999999996</v>
      </c>
      <c r="Q277" s="41">
        <f t="shared" si="76"/>
        <v>0</v>
      </c>
    </row>
    <row r="278" spans="1:17" hidden="1">
      <c r="A278" s="35">
        <v>4</v>
      </c>
      <c r="B278" s="2" t="s">
        <v>92</v>
      </c>
      <c r="C278" s="7">
        <v>35.161900000000003</v>
      </c>
      <c r="D278" s="126">
        <v>55</v>
      </c>
      <c r="E278" s="126">
        <v>45</v>
      </c>
      <c r="F278" s="126">
        <v>5</v>
      </c>
      <c r="G278" s="51">
        <v>40.159999999999997</v>
      </c>
      <c r="H278" s="43">
        <v>0.3</v>
      </c>
      <c r="I278" s="43">
        <v>0</v>
      </c>
      <c r="J278" s="51">
        <f t="shared" si="72"/>
        <v>52.207999999999998</v>
      </c>
      <c r="K278" s="51">
        <f t="shared" si="73"/>
        <v>52.207999999999998</v>
      </c>
      <c r="L278" s="88">
        <f>$G$35/G278*(D278)</f>
        <v>48.154992529880488</v>
      </c>
      <c r="M278" s="89">
        <f>$H$8/H278*E278</f>
        <v>31.499999999999996</v>
      </c>
      <c r="N278" s="39">
        <f t="shared" si="77"/>
        <v>0</v>
      </c>
      <c r="O278" s="62">
        <f t="shared" si="74"/>
        <v>79.654992529880488</v>
      </c>
      <c r="P278" s="94">
        <f t="shared" si="75"/>
        <v>52.207999999999998</v>
      </c>
      <c r="Q278" s="41">
        <f t="shared" si="76"/>
        <v>0</v>
      </c>
    </row>
    <row r="279" spans="1:17" hidden="1">
      <c r="A279" s="35">
        <v>5</v>
      </c>
      <c r="B279" s="2" t="s">
        <v>93</v>
      </c>
      <c r="C279" s="7">
        <v>18.940000000000001</v>
      </c>
      <c r="D279" s="126">
        <v>55</v>
      </c>
      <c r="E279" s="126">
        <v>45</v>
      </c>
      <c r="F279" s="126">
        <v>5</v>
      </c>
      <c r="G279" s="51">
        <v>23.94</v>
      </c>
      <c r="H279" s="43">
        <v>0.3</v>
      </c>
      <c r="I279" s="43">
        <v>0</v>
      </c>
      <c r="J279" s="51">
        <f t="shared" si="72"/>
        <v>31.122</v>
      </c>
      <c r="K279" s="51">
        <f t="shared" si="73"/>
        <v>31.122</v>
      </c>
      <c r="L279" s="88">
        <f>$G$36/G279*(D279)</f>
        <v>43.512949039264832</v>
      </c>
      <c r="M279" s="89">
        <f>$H$9/H279*E279</f>
        <v>31.499999999999996</v>
      </c>
      <c r="N279" s="39">
        <f t="shared" si="77"/>
        <v>0</v>
      </c>
      <c r="O279" s="62">
        <f t="shared" si="74"/>
        <v>75.012949039264825</v>
      </c>
      <c r="P279" s="94">
        <f t="shared" si="75"/>
        <v>31.122</v>
      </c>
      <c r="Q279" s="41">
        <f t="shared" si="76"/>
        <v>0</v>
      </c>
    </row>
    <row r="280" spans="1:17" hidden="1">
      <c r="A280" s="35">
        <v>6</v>
      </c>
      <c r="B280" s="2" t="s">
        <v>94</v>
      </c>
      <c r="C280" s="7">
        <v>21.5</v>
      </c>
      <c r="D280" s="126">
        <v>55</v>
      </c>
      <c r="E280" s="126">
        <v>45</v>
      </c>
      <c r="F280" s="126">
        <v>5</v>
      </c>
      <c r="G280" s="51">
        <v>26.5</v>
      </c>
      <c r="H280" s="43">
        <v>0.3</v>
      </c>
      <c r="I280" s="43">
        <v>0</v>
      </c>
      <c r="J280" s="51">
        <f t="shared" si="72"/>
        <v>34.450000000000003</v>
      </c>
      <c r="K280" s="51">
        <f t="shared" si="73"/>
        <v>34.450000000000003</v>
      </c>
      <c r="L280" s="88">
        <f>$G$10/G280*(D280)</f>
        <v>44.622641509433961</v>
      </c>
      <c r="M280" s="89">
        <f>$H$10/H280*E280</f>
        <v>31.499999999999996</v>
      </c>
      <c r="N280" s="39">
        <f t="shared" si="77"/>
        <v>0</v>
      </c>
      <c r="O280" s="62">
        <f t="shared" si="74"/>
        <v>76.122641509433961</v>
      </c>
      <c r="P280" s="94">
        <f t="shared" si="75"/>
        <v>34.450000000000003</v>
      </c>
      <c r="Q280" s="41">
        <f t="shared" si="76"/>
        <v>0</v>
      </c>
    </row>
    <row r="281" spans="1:17" hidden="1">
      <c r="A281" s="35">
        <v>7</v>
      </c>
      <c r="B281" s="2" t="s">
        <v>95</v>
      </c>
      <c r="C281" s="7">
        <v>36.005800000000001</v>
      </c>
      <c r="D281" s="126">
        <v>55</v>
      </c>
      <c r="E281" s="126">
        <v>45</v>
      </c>
      <c r="F281" s="126">
        <v>5</v>
      </c>
      <c r="G281" s="51">
        <v>41.01</v>
      </c>
      <c r="H281" s="43">
        <v>0.3</v>
      </c>
      <c r="I281" s="43">
        <v>0</v>
      </c>
      <c r="J281" s="51">
        <f t="shared" si="72"/>
        <v>53.312999999999995</v>
      </c>
      <c r="K281" s="51">
        <f t="shared" si="73"/>
        <v>53.312999999999995</v>
      </c>
      <c r="L281" s="88">
        <f>$G$11/G281*(D281)</f>
        <v>48.294318458912464</v>
      </c>
      <c r="M281" s="89">
        <f>$H$11/H281*E281</f>
        <v>31.499999999999996</v>
      </c>
      <c r="N281" s="39">
        <f t="shared" si="77"/>
        <v>0</v>
      </c>
      <c r="O281" s="62">
        <f t="shared" si="74"/>
        <v>79.794318458912457</v>
      </c>
      <c r="P281" s="94">
        <f t="shared" si="75"/>
        <v>53.312999999999995</v>
      </c>
      <c r="Q281" s="41">
        <f t="shared" si="76"/>
        <v>0</v>
      </c>
    </row>
    <row r="282" spans="1:17" hidden="1">
      <c r="A282" s="35">
        <v>8</v>
      </c>
      <c r="B282" s="2" t="s">
        <v>96</v>
      </c>
      <c r="C282" s="7">
        <v>32.747100000000003</v>
      </c>
      <c r="D282" s="126">
        <v>55</v>
      </c>
      <c r="E282" s="126">
        <v>45</v>
      </c>
      <c r="F282" s="126">
        <v>5</v>
      </c>
      <c r="G282" s="51">
        <v>37.75</v>
      </c>
      <c r="H282" s="43">
        <v>0.3</v>
      </c>
      <c r="I282" s="43">
        <v>0</v>
      </c>
      <c r="J282" s="51">
        <f t="shared" si="72"/>
        <v>49.075000000000003</v>
      </c>
      <c r="K282" s="51">
        <f t="shared" si="73"/>
        <v>49.075000000000003</v>
      </c>
      <c r="L282" s="88">
        <f>$G$12/G282*(D282)</f>
        <v>47.715231788079471</v>
      </c>
      <c r="M282" s="89">
        <f>$H$12/H282*E282</f>
        <v>31.499999999999996</v>
      </c>
      <c r="N282" s="39">
        <f t="shared" si="77"/>
        <v>0</v>
      </c>
      <c r="O282" s="62">
        <f t="shared" si="74"/>
        <v>79.215231788079464</v>
      </c>
      <c r="P282" s="94">
        <f t="shared" si="75"/>
        <v>49.075000000000003</v>
      </c>
      <c r="Q282" s="41">
        <f t="shared" si="76"/>
        <v>0</v>
      </c>
    </row>
    <row r="283" spans="1:17" hidden="1">
      <c r="A283" s="35">
        <v>9</v>
      </c>
      <c r="B283" s="2" t="s">
        <v>97</v>
      </c>
      <c r="C283" s="7">
        <v>36.869900000000001</v>
      </c>
      <c r="D283" s="126">
        <v>55</v>
      </c>
      <c r="E283" s="126">
        <v>45</v>
      </c>
      <c r="F283" s="126">
        <v>5</v>
      </c>
      <c r="G283" s="51">
        <v>41.87</v>
      </c>
      <c r="H283" s="43">
        <v>0.3</v>
      </c>
      <c r="I283" s="43">
        <v>0</v>
      </c>
      <c r="J283" s="51">
        <f t="shared" si="72"/>
        <v>54.430999999999997</v>
      </c>
      <c r="K283" s="51">
        <f t="shared" si="73"/>
        <v>54.430999999999997</v>
      </c>
      <c r="L283" s="88">
        <f>$G$13/G283*(D283)</f>
        <v>48.432051588249344</v>
      </c>
      <c r="M283" s="89">
        <f>$H$13/H283*E283</f>
        <v>31.499999999999996</v>
      </c>
      <c r="N283" s="39">
        <f t="shared" si="77"/>
        <v>0</v>
      </c>
      <c r="O283" s="62">
        <f t="shared" si="74"/>
        <v>79.932051588249337</v>
      </c>
      <c r="P283" s="94">
        <f t="shared" si="75"/>
        <v>54.430999999999997</v>
      </c>
      <c r="Q283" s="41">
        <f t="shared" si="76"/>
        <v>0</v>
      </c>
    </row>
    <row r="284" spans="1:17" hidden="1">
      <c r="A284" s="35">
        <v>10</v>
      </c>
      <c r="B284" s="2" t="s">
        <v>98</v>
      </c>
      <c r="C284" s="7">
        <v>40.538899999999998</v>
      </c>
      <c r="D284" s="126">
        <v>55</v>
      </c>
      <c r="E284" s="126">
        <v>45</v>
      </c>
      <c r="F284" s="126">
        <v>5</v>
      </c>
      <c r="G284" s="51">
        <v>45.54</v>
      </c>
      <c r="H284" s="43">
        <v>0.3</v>
      </c>
      <c r="I284" s="43">
        <v>0</v>
      </c>
      <c r="J284" s="51">
        <f t="shared" si="72"/>
        <v>59.201999999999998</v>
      </c>
      <c r="K284" s="51">
        <f t="shared" si="73"/>
        <v>59.201999999999998</v>
      </c>
      <c r="L284" s="88">
        <f>$G$14/G284*(D284)</f>
        <v>48.961352657004831</v>
      </c>
      <c r="M284" s="89">
        <f>$H$14/H284*E284</f>
        <v>31.499999999999996</v>
      </c>
      <c r="N284" s="39">
        <f t="shared" si="77"/>
        <v>0</v>
      </c>
      <c r="O284" s="62">
        <f t="shared" si="74"/>
        <v>80.461352657004824</v>
      </c>
      <c r="P284" s="94">
        <f t="shared" si="75"/>
        <v>59.201999999999998</v>
      </c>
      <c r="Q284" s="41">
        <f t="shared" si="76"/>
        <v>0</v>
      </c>
    </row>
    <row r="285" spans="1:17" hidden="1">
      <c r="A285" s="35">
        <v>11</v>
      </c>
      <c r="B285" s="2" t="s">
        <v>99</v>
      </c>
      <c r="C285" s="7">
        <v>45.642800000000001</v>
      </c>
      <c r="D285" s="126">
        <v>55</v>
      </c>
      <c r="E285" s="126">
        <v>45</v>
      </c>
      <c r="F285" s="126">
        <v>5</v>
      </c>
      <c r="G285" s="51">
        <v>50.64</v>
      </c>
      <c r="H285" s="43">
        <v>0.3</v>
      </c>
      <c r="I285" s="43">
        <v>0</v>
      </c>
      <c r="J285" s="51">
        <f t="shared" si="72"/>
        <v>65.831999999999994</v>
      </c>
      <c r="K285" s="51">
        <f t="shared" si="73"/>
        <v>65.831999999999994</v>
      </c>
      <c r="L285" s="88">
        <f>$G$42/G285*(D285)</f>
        <v>49.572551342812005</v>
      </c>
      <c r="M285" s="89">
        <f>$H$15/H285*E285</f>
        <v>31.499999999999996</v>
      </c>
      <c r="N285" s="39">
        <f t="shared" si="77"/>
        <v>0</v>
      </c>
      <c r="O285" s="62">
        <f t="shared" si="74"/>
        <v>81.072551342812005</v>
      </c>
      <c r="P285" s="94">
        <f t="shared" si="75"/>
        <v>65.831999999999994</v>
      </c>
      <c r="Q285" s="41">
        <f t="shared" si="76"/>
        <v>0</v>
      </c>
    </row>
    <row r="286" spans="1:17" hidden="1">
      <c r="A286" s="35">
        <v>12</v>
      </c>
      <c r="B286" s="3" t="s">
        <v>100</v>
      </c>
      <c r="C286" s="9">
        <v>33.533000000000001</v>
      </c>
      <c r="D286" s="126">
        <v>55</v>
      </c>
      <c r="E286" s="126">
        <v>45</v>
      </c>
      <c r="F286" s="126">
        <v>5</v>
      </c>
      <c r="G286" s="51">
        <v>38.53</v>
      </c>
      <c r="H286" s="43">
        <v>0.3</v>
      </c>
      <c r="I286" s="43">
        <v>0</v>
      </c>
      <c r="J286" s="51">
        <f t="shared" si="72"/>
        <v>50.088999999999999</v>
      </c>
      <c r="K286" s="51">
        <f t="shared" si="73"/>
        <v>50.088999999999999</v>
      </c>
      <c r="L286" s="88">
        <f>$G$17/G286*(D286)</f>
        <v>42.509732675837014</v>
      </c>
      <c r="M286" s="89">
        <f>$H$16/H286*E286</f>
        <v>31.499999999999996</v>
      </c>
      <c r="N286" s="39">
        <f t="shared" si="77"/>
        <v>0</v>
      </c>
      <c r="O286" s="62">
        <f t="shared" si="74"/>
        <v>74.009732675837014</v>
      </c>
      <c r="P286" s="94">
        <f t="shared" si="75"/>
        <v>50.088999999999999</v>
      </c>
      <c r="Q286" s="41">
        <f t="shared" si="76"/>
        <v>0</v>
      </c>
    </row>
    <row r="287" spans="1:17" hidden="1">
      <c r="A287" s="35">
        <v>13</v>
      </c>
      <c r="B287" s="2" t="s">
        <v>101</v>
      </c>
      <c r="C287" s="7">
        <v>29.783300000000001</v>
      </c>
      <c r="D287" s="126">
        <v>55</v>
      </c>
      <c r="E287" s="126">
        <v>45</v>
      </c>
      <c r="F287" s="126">
        <v>5</v>
      </c>
      <c r="G287" s="51">
        <v>34.78</v>
      </c>
      <c r="H287" s="43">
        <v>0.3</v>
      </c>
      <c r="I287" s="43">
        <v>0</v>
      </c>
      <c r="J287" s="51">
        <f t="shared" si="72"/>
        <v>45.213999999999999</v>
      </c>
      <c r="K287" s="51">
        <f t="shared" si="73"/>
        <v>45.213999999999999</v>
      </c>
      <c r="L287" s="88">
        <f>$G$17/G287*(D287)</f>
        <v>47.093156986774005</v>
      </c>
      <c r="M287" s="89">
        <f>$H$17/H287*E287</f>
        <v>31.499999999999996</v>
      </c>
      <c r="N287" s="39">
        <f t="shared" si="77"/>
        <v>0</v>
      </c>
      <c r="O287" s="62">
        <f t="shared" si="74"/>
        <v>78.593156986774005</v>
      </c>
      <c r="P287" s="94">
        <f t="shared" si="75"/>
        <v>45.213999999999999</v>
      </c>
      <c r="Q287" s="41">
        <f t="shared" si="76"/>
        <v>0</v>
      </c>
    </row>
    <row r="288" spans="1:17" hidden="1">
      <c r="A288" s="35">
        <v>14</v>
      </c>
      <c r="B288" s="2" t="s">
        <v>102</v>
      </c>
      <c r="C288" s="7">
        <v>20.867599999999999</v>
      </c>
      <c r="D288" s="126">
        <v>55</v>
      </c>
      <c r="E288" s="126">
        <v>45</v>
      </c>
      <c r="F288" s="126">
        <v>5</v>
      </c>
      <c r="G288" s="51">
        <v>25.87</v>
      </c>
      <c r="H288" s="43">
        <v>0.3</v>
      </c>
      <c r="I288" s="43">
        <v>0</v>
      </c>
      <c r="J288" s="51">
        <f t="shared" si="72"/>
        <v>33.631</v>
      </c>
      <c r="K288" s="51">
        <f t="shared" si="73"/>
        <v>33.631</v>
      </c>
      <c r="L288" s="88">
        <f>$G$18/G288*(D288)</f>
        <v>44.369926555856203</v>
      </c>
      <c r="M288" s="89">
        <f>$H$18/H288*E288</f>
        <v>31.499999999999996</v>
      </c>
      <c r="N288" s="39">
        <f t="shared" si="77"/>
        <v>0</v>
      </c>
      <c r="O288" s="62">
        <f t="shared" si="74"/>
        <v>75.869926555856196</v>
      </c>
      <c r="P288" s="94">
        <f t="shared" si="75"/>
        <v>33.631</v>
      </c>
      <c r="Q288" s="41">
        <f t="shared" si="76"/>
        <v>0</v>
      </c>
    </row>
    <row r="289" spans="1:17" hidden="1">
      <c r="A289" s="35">
        <v>15</v>
      </c>
      <c r="B289" s="2" t="s">
        <v>103</v>
      </c>
      <c r="C289" s="7">
        <v>22.944099999999999</v>
      </c>
      <c r="D289" s="126">
        <v>55</v>
      </c>
      <c r="E289" s="126">
        <v>45</v>
      </c>
      <c r="F289" s="126">
        <v>5</v>
      </c>
      <c r="G289" s="51">
        <v>27.94</v>
      </c>
      <c r="H289" s="43">
        <v>0.3</v>
      </c>
      <c r="I289" s="43">
        <v>0</v>
      </c>
      <c r="J289" s="51">
        <f t="shared" si="72"/>
        <v>36.322000000000003</v>
      </c>
      <c r="K289" s="51">
        <f t="shared" si="73"/>
        <v>36.322000000000003</v>
      </c>
      <c r="L289" s="88">
        <f>$G$19/G289*(D289)</f>
        <v>45.15748031496063</v>
      </c>
      <c r="M289" s="89">
        <f>$H$19/H289*E289</f>
        <v>31.499999999999996</v>
      </c>
      <c r="N289" s="39">
        <f t="shared" si="77"/>
        <v>0</v>
      </c>
      <c r="O289" s="62">
        <f t="shared" si="74"/>
        <v>76.657480314960623</v>
      </c>
      <c r="P289" s="94">
        <f t="shared" si="75"/>
        <v>36.322000000000003</v>
      </c>
      <c r="Q289" s="41">
        <f t="shared" si="76"/>
        <v>0</v>
      </c>
    </row>
    <row r="290" spans="1:17" hidden="1">
      <c r="A290" s="35">
        <v>16</v>
      </c>
      <c r="B290" s="2" t="s">
        <v>104</v>
      </c>
      <c r="C290" s="7">
        <v>25.227399999999999</v>
      </c>
      <c r="D290" s="126">
        <v>55</v>
      </c>
      <c r="E290" s="126">
        <v>45</v>
      </c>
      <c r="F290" s="126">
        <v>5</v>
      </c>
      <c r="G290" s="51">
        <v>30.23</v>
      </c>
      <c r="H290" s="43">
        <v>0.3</v>
      </c>
      <c r="I290" s="43">
        <v>0</v>
      </c>
      <c r="J290" s="51">
        <f t="shared" si="72"/>
        <v>39.298999999999999</v>
      </c>
      <c r="K290" s="51">
        <f t="shared" si="73"/>
        <v>39.298999999999999</v>
      </c>
      <c r="L290" s="88">
        <f>$G$20/G290*(D290)</f>
        <v>45.903076414158122</v>
      </c>
      <c r="M290" s="89">
        <f>$H$20/H290*E290</f>
        <v>31.499999999999996</v>
      </c>
      <c r="N290" s="39">
        <f t="shared" si="77"/>
        <v>0</v>
      </c>
      <c r="O290" s="62">
        <f t="shared" si="74"/>
        <v>77.403076414158122</v>
      </c>
      <c r="P290" s="94">
        <f t="shared" si="75"/>
        <v>39.298999999999999</v>
      </c>
      <c r="Q290" s="41">
        <f t="shared" si="76"/>
        <v>0</v>
      </c>
    </row>
    <row r="291" spans="1:17" hidden="1">
      <c r="A291" s="35">
        <v>17</v>
      </c>
      <c r="B291" s="2" t="s">
        <v>105</v>
      </c>
      <c r="C291" s="7">
        <v>25.227399999999999</v>
      </c>
      <c r="D291" s="126">
        <v>55</v>
      </c>
      <c r="E291" s="126">
        <v>45</v>
      </c>
      <c r="F291" s="126">
        <v>5</v>
      </c>
      <c r="G291" s="51">
        <v>30.23</v>
      </c>
      <c r="H291" s="43">
        <v>0.3</v>
      </c>
      <c r="I291" s="43">
        <v>0</v>
      </c>
      <c r="J291" s="51">
        <f t="shared" si="72"/>
        <v>39.298999999999999</v>
      </c>
      <c r="K291" s="51">
        <f t="shared" si="73"/>
        <v>39.298999999999999</v>
      </c>
      <c r="L291" s="88">
        <f>$G$21/G291*(D291)</f>
        <v>45.903076414158122</v>
      </c>
      <c r="M291" s="89">
        <f>$H$21/H291*E291</f>
        <v>31.499999999999996</v>
      </c>
      <c r="N291" s="39">
        <f t="shared" si="77"/>
        <v>0</v>
      </c>
      <c r="O291" s="62">
        <f t="shared" si="74"/>
        <v>77.403076414158122</v>
      </c>
      <c r="P291" s="94">
        <f t="shared" si="75"/>
        <v>39.298999999999999</v>
      </c>
      <c r="Q291" s="41">
        <f t="shared" si="76"/>
        <v>0</v>
      </c>
    </row>
    <row r="292" spans="1:17" hidden="1">
      <c r="A292" s="35">
        <v>18</v>
      </c>
      <c r="B292" s="2" t="s">
        <v>106</v>
      </c>
      <c r="C292" s="7">
        <v>27.7379</v>
      </c>
      <c r="D292" s="126">
        <v>55</v>
      </c>
      <c r="E292" s="126">
        <v>45</v>
      </c>
      <c r="F292" s="126">
        <v>5</v>
      </c>
      <c r="G292" s="51">
        <v>32.74</v>
      </c>
      <c r="H292" s="43">
        <v>0.3</v>
      </c>
      <c r="I292" s="43">
        <v>0</v>
      </c>
      <c r="J292" s="51">
        <f t="shared" si="72"/>
        <v>42.562000000000005</v>
      </c>
      <c r="K292" s="51">
        <f t="shared" si="73"/>
        <v>42.562000000000005</v>
      </c>
      <c r="L292" s="88">
        <f>$G$22/G292*(D292)</f>
        <v>46.600488698839335</v>
      </c>
      <c r="M292" s="89">
        <f>$H$22/H292*E292</f>
        <v>31.499999999999996</v>
      </c>
      <c r="N292" s="39">
        <f t="shared" si="77"/>
        <v>0</v>
      </c>
      <c r="O292" s="62">
        <f t="shared" si="74"/>
        <v>78.100488698839328</v>
      </c>
      <c r="P292" s="94">
        <f t="shared" si="75"/>
        <v>42.562000000000005</v>
      </c>
      <c r="Q292" s="41">
        <f t="shared" si="76"/>
        <v>0</v>
      </c>
    </row>
    <row r="293" spans="1:17" hidden="1">
      <c r="A293" s="35">
        <v>19</v>
      </c>
      <c r="B293" s="2" t="s">
        <v>107</v>
      </c>
      <c r="C293" s="7">
        <v>31.227799999999998</v>
      </c>
      <c r="D293" s="126">
        <v>55</v>
      </c>
      <c r="E293" s="126">
        <v>45</v>
      </c>
      <c r="F293" s="126">
        <v>5</v>
      </c>
      <c r="G293" s="51">
        <v>36.229999999999997</v>
      </c>
      <c r="H293" s="43">
        <v>0.3</v>
      </c>
      <c r="I293" s="43">
        <v>0</v>
      </c>
      <c r="J293" s="51">
        <f t="shared" si="72"/>
        <v>47.098999999999997</v>
      </c>
      <c r="K293" s="51">
        <f t="shared" si="73"/>
        <v>47.098999999999997</v>
      </c>
      <c r="L293" s="88">
        <f>$G$23/G293*(D293)</f>
        <v>47.409605299475579</v>
      </c>
      <c r="M293" s="89">
        <f>$H$23/H293*E293</f>
        <v>31.499999999999996</v>
      </c>
      <c r="N293" s="39">
        <f t="shared" si="77"/>
        <v>0</v>
      </c>
      <c r="O293" s="62">
        <f t="shared" si="74"/>
        <v>78.909605299475572</v>
      </c>
      <c r="P293" s="94">
        <f t="shared" si="75"/>
        <v>47.098999999999997</v>
      </c>
      <c r="Q293" s="41">
        <f t="shared" si="76"/>
        <v>0</v>
      </c>
    </row>
    <row r="294" spans="1:17" hidden="1">
      <c r="A294" s="35">
        <v>20</v>
      </c>
      <c r="B294" s="2" t="s">
        <v>108</v>
      </c>
      <c r="C294" s="7">
        <v>22.131399999999999</v>
      </c>
      <c r="D294" s="126">
        <v>55</v>
      </c>
      <c r="E294" s="126">
        <v>45</v>
      </c>
      <c r="F294" s="126">
        <v>5</v>
      </c>
      <c r="G294" s="51">
        <v>27.13</v>
      </c>
      <c r="H294" s="43">
        <v>0.3</v>
      </c>
      <c r="I294" s="43">
        <v>0</v>
      </c>
      <c r="J294" s="51">
        <f t="shared" si="72"/>
        <v>35.268999999999998</v>
      </c>
      <c r="K294" s="51">
        <f t="shared" si="73"/>
        <v>35.268999999999998</v>
      </c>
      <c r="L294" s="88">
        <f>$G$24/G294*(D294)</f>
        <v>44.863619609288612</v>
      </c>
      <c r="M294" s="89">
        <f>$H$24/H294*E294</f>
        <v>31.499999999999996</v>
      </c>
      <c r="N294" s="39">
        <f t="shared" si="77"/>
        <v>0</v>
      </c>
      <c r="O294" s="62">
        <f t="shared" si="74"/>
        <v>76.363619609288605</v>
      </c>
      <c r="P294" s="94">
        <f t="shared" si="75"/>
        <v>35.268999999999998</v>
      </c>
      <c r="Q294" s="41">
        <f t="shared" si="76"/>
        <v>0</v>
      </c>
    </row>
    <row r="295" spans="1:17" hidden="1">
      <c r="A295" s="35">
        <v>21</v>
      </c>
      <c r="B295" s="2" t="s">
        <v>109</v>
      </c>
      <c r="C295" s="7">
        <v>24.058700000000002</v>
      </c>
      <c r="D295" s="126">
        <v>55</v>
      </c>
      <c r="E295" s="126">
        <v>45</v>
      </c>
      <c r="F295" s="126">
        <v>5</v>
      </c>
      <c r="G295" s="51">
        <v>29.06</v>
      </c>
      <c r="H295" s="43">
        <v>0.3</v>
      </c>
      <c r="I295" s="43">
        <v>0</v>
      </c>
      <c r="J295" s="51">
        <f t="shared" si="72"/>
        <v>37.777999999999999</v>
      </c>
      <c r="K295" s="51">
        <f t="shared" si="73"/>
        <v>37.777999999999999</v>
      </c>
      <c r="L295" s="88">
        <f>$G$25/G295*(D295)</f>
        <v>45.536820371644872</v>
      </c>
      <c r="M295" s="89">
        <f>$H$25/H295*E295</f>
        <v>31.499999999999996</v>
      </c>
      <c r="N295" s="39">
        <f t="shared" si="77"/>
        <v>0</v>
      </c>
      <c r="O295" s="62">
        <f t="shared" si="74"/>
        <v>77.036820371644865</v>
      </c>
      <c r="P295" s="94">
        <f t="shared" si="75"/>
        <v>37.777999999999999</v>
      </c>
      <c r="Q295" s="41">
        <f t="shared" si="76"/>
        <v>0</v>
      </c>
    </row>
    <row r="296" spans="1:17" ht="15.75" hidden="1" thickBot="1">
      <c r="A296" s="44">
        <v>22</v>
      </c>
      <c r="B296" s="10" t="s">
        <v>110</v>
      </c>
      <c r="C296" s="11">
        <v>26.4529</v>
      </c>
      <c r="D296" s="127">
        <v>55</v>
      </c>
      <c r="E296" s="127">
        <v>45</v>
      </c>
      <c r="F296" s="127"/>
      <c r="G296" s="53">
        <v>31.45</v>
      </c>
      <c r="H296" s="46">
        <v>0.3</v>
      </c>
      <c r="I296" s="43">
        <v>0</v>
      </c>
      <c r="J296" s="51">
        <f t="shared" si="72"/>
        <v>40.884999999999998</v>
      </c>
      <c r="K296" s="51">
        <f t="shared" si="73"/>
        <v>40.884999999999998</v>
      </c>
      <c r="L296" s="90">
        <f>$G$26/G296*(D296)</f>
        <v>46.255961844197138</v>
      </c>
      <c r="M296" s="89">
        <f>$H$26/H296*E296</f>
        <v>31.499999999999996</v>
      </c>
      <c r="N296" s="39">
        <f t="shared" si="77"/>
        <v>0</v>
      </c>
      <c r="O296" s="63">
        <f t="shared" si="74"/>
        <v>77.755961844197131</v>
      </c>
      <c r="P296" s="95">
        <f t="shared" si="75"/>
        <v>40.884999999999998</v>
      </c>
      <c r="Q296" s="41">
        <f t="shared" si="76"/>
        <v>0</v>
      </c>
    </row>
    <row r="297" spans="1:17" ht="16.5" hidden="1" thickBot="1">
      <c r="A297" s="265" t="s">
        <v>77</v>
      </c>
      <c r="B297" s="266"/>
      <c r="C297" s="266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121"/>
      <c r="O297" s="64">
        <f>SUM(O275:O296)</f>
        <v>1716.7355328693468</v>
      </c>
      <c r="P297" s="55"/>
    </row>
    <row r="298" spans="1:17" hidden="1"/>
    <row r="299" spans="1:17" ht="15.75" hidden="1" thickBot="1"/>
    <row r="300" spans="1:17" ht="15.75" hidden="1">
      <c r="A300" s="26" t="s">
        <v>31</v>
      </c>
      <c r="B300" s="27" t="s">
        <v>80</v>
      </c>
      <c r="C300" s="50"/>
      <c r="D300" s="123"/>
      <c r="E300" s="123"/>
      <c r="F300" s="123"/>
      <c r="G300" s="28"/>
      <c r="H300" s="29"/>
      <c r="I300" s="29"/>
      <c r="J300" s="28"/>
      <c r="K300" s="28"/>
      <c r="L300" s="30"/>
      <c r="M300" s="31"/>
      <c r="N300" s="31"/>
      <c r="O300" s="60"/>
      <c r="P300" s="32"/>
    </row>
    <row r="301" spans="1:17" ht="63" hidden="1">
      <c r="A301" s="12" t="s">
        <v>34</v>
      </c>
      <c r="B301" s="1" t="s">
        <v>35</v>
      </c>
      <c r="C301" s="6" t="s">
        <v>36</v>
      </c>
      <c r="D301" s="125" t="s">
        <v>37</v>
      </c>
      <c r="E301" s="125" t="s">
        <v>38</v>
      </c>
      <c r="F301" s="125" t="s">
        <v>39</v>
      </c>
      <c r="G301" s="6" t="s">
        <v>40</v>
      </c>
      <c r="H301" s="5" t="s">
        <v>41</v>
      </c>
      <c r="I301" s="5" t="s">
        <v>42</v>
      </c>
      <c r="J301" s="6" t="s">
        <v>43</v>
      </c>
      <c r="K301" s="6" t="s">
        <v>44</v>
      </c>
      <c r="L301" s="33" t="s">
        <v>45</v>
      </c>
      <c r="M301" s="33" t="s">
        <v>46</v>
      </c>
      <c r="N301" s="33" t="s">
        <v>47</v>
      </c>
      <c r="O301" s="61" t="s">
        <v>48</v>
      </c>
      <c r="P301" s="91" t="s">
        <v>49</v>
      </c>
    </row>
    <row r="302" spans="1:17" hidden="1">
      <c r="A302" s="35">
        <v>1</v>
      </c>
      <c r="B302" s="2" t="s">
        <v>89</v>
      </c>
      <c r="C302" s="7">
        <v>31.979600000000001</v>
      </c>
      <c r="D302" s="126">
        <v>55</v>
      </c>
      <c r="E302" s="126">
        <v>45</v>
      </c>
      <c r="F302" s="126">
        <v>5</v>
      </c>
      <c r="G302" s="51">
        <v>35</v>
      </c>
      <c r="H302" s="43">
        <v>0.3</v>
      </c>
      <c r="I302" s="43">
        <v>0.01</v>
      </c>
      <c r="J302" s="51">
        <f t="shared" ref="J302:J323" si="78">G302+(G302*H302)</f>
        <v>45.5</v>
      </c>
      <c r="K302" s="51">
        <f t="shared" ref="K302:K323" si="79">J302-(J302*I302)</f>
        <v>45.045000000000002</v>
      </c>
      <c r="L302" s="88">
        <f>$G$5/G302*(D302)</f>
        <v>50.254285714285714</v>
      </c>
      <c r="M302" s="89">
        <f>$H$5/H302*E302</f>
        <v>31.499999999999996</v>
      </c>
      <c r="N302" s="39">
        <f>I302/$I$194*(F302)</f>
        <v>2.5</v>
      </c>
      <c r="O302" s="62">
        <f t="shared" ref="O302:O323" si="80">L302+M302+N302</f>
        <v>84.254285714285714</v>
      </c>
      <c r="P302" s="94">
        <f t="shared" ref="P302:P323" si="81">G302+(G302*H302)</f>
        <v>45.5</v>
      </c>
      <c r="Q302" s="41">
        <f t="shared" ref="Q302:Q323" si="82">J302-P302</f>
        <v>0</v>
      </c>
    </row>
    <row r="303" spans="1:17" hidden="1">
      <c r="A303" s="35">
        <v>2</v>
      </c>
      <c r="B303" s="2" t="s">
        <v>90</v>
      </c>
      <c r="C303" s="7">
        <v>27.7379</v>
      </c>
      <c r="D303" s="126">
        <v>55</v>
      </c>
      <c r="E303" s="126">
        <v>45</v>
      </c>
      <c r="F303" s="126">
        <v>5</v>
      </c>
      <c r="G303" s="51">
        <v>30</v>
      </c>
      <c r="H303" s="43">
        <v>0.3</v>
      </c>
      <c r="I303" s="43">
        <v>0.01</v>
      </c>
      <c r="J303" s="51">
        <f t="shared" si="78"/>
        <v>39</v>
      </c>
      <c r="K303" s="51">
        <f t="shared" si="79"/>
        <v>38.61</v>
      </c>
      <c r="L303" s="88">
        <f>$G$6/G303*(D303)</f>
        <v>50.856666666666662</v>
      </c>
      <c r="M303" s="89">
        <f>$H$6/H303*E303</f>
        <v>31.499999999999996</v>
      </c>
      <c r="N303" s="39">
        <f t="shared" ref="N303:N323" si="83">I303/$I$194*(F303)</f>
        <v>2.5</v>
      </c>
      <c r="O303" s="62">
        <f t="shared" si="80"/>
        <v>84.856666666666655</v>
      </c>
      <c r="P303" s="94">
        <f t="shared" si="81"/>
        <v>39</v>
      </c>
      <c r="Q303" s="41">
        <f t="shared" si="82"/>
        <v>0</v>
      </c>
    </row>
    <row r="304" spans="1:17" hidden="1">
      <c r="A304" s="35">
        <v>3</v>
      </c>
      <c r="B304" s="2" t="s">
        <v>91</v>
      </c>
      <c r="C304" s="7">
        <v>38.660899999999998</v>
      </c>
      <c r="D304" s="126">
        <v>55</v>
      </c>
      <c r="E304" s="126">
        <v>45</v>
      </c>
      <c r="F304" s="126">
        <v>5</v>
      </c>
      <c r="G304" s="51">
        <v>44</v>
      </c>
      <c r="H304" s="43">
        <v>0.3</v>
      </c>
      <c r="I304" s="43">
        <v>0.01</v>
      </c>
      <c r="J304" s="51">
        <f t="shared" si="78"/>
        <v>57.2</v>
      </c>
      <c r="K304" s="51">
        <f t="shared" si="79"/>
        <v>56.628</v>
      </c>
      <c r="L304" s="88">
        <f>$G$34/G304*(D304)</f>
        <v>48.326124999999998</v>
      </c>
      <c r="M304" s="89">
        <f>$H$7/H304*E304</f>
        <v>31.499999999999996</v>
      </c>
      <c r="N304" s="39">
        <f t="shared" si="83"/>
        <v>2.5</v>
      </c>
      <c r="O304" s="62">
        <f t="shared" si="80"/>
        <v>82.32612499999999</v>
      </c>
      <c r="P304" s="94">
        <f t="shared" si="81"/>
        <v>57.2</v>
      </c>
      <c r="Q304" s="41">
        <f t="shared" si="82"/>
        <v>0</v>
      </c>
    </row>
    <row r="305" spans="1:17" hidden="1">
      <c r="A305" s="35">
        <v>4</v>
      </c>
      <c r="B305" s="2" t="s">
        <v>92</v>
      </c>
      <c r="C305" s="7">
        <v>35.161900000000003</v>
      </c>
      <c r="D305" s="126">
        <v>55</v>
      </c>
      <c r="E305" s="126">
        <v>45</v>
      </c>
      <c r="F305" s="126">
        <v>5</v>
      </c>
      <c r="G305" s="51">
        <v>42</v>
      </c>
      <c r="H305" s="43">
        <v>0.3</v>
      </c>
      <c r="I305" s="43">
        <v>0.01</v>
      </c>
      <c r="J305" s="51">
        <f t="shared" si="78"/>
        <v>54.6</v>
      </c>
      <c r="K305" s="51">
        <f t="shared" si="79"/>
        <v>54.054000000000002</v>
      </c>
      <c r="L305" s="88">
        <f>$G$35/G305*(D305)</f>
        <v>46.045345238095244</v>
      </c>
      <c r="M305" s="89">
        <f>$H$8/H305*E305</f>
        <v>31.499999999999996</v>
      </c>
      <c r="N305" s="39">
        <f t="shared" si="83"/>
        <v>2.5</v>
      </c>
      <c r="O305" s="62">
        <f t="shared" si="80"/>
        <v>80.045345238095237</v>
      </c>
      <c r="P305" s="94">
        <f t="shared" si="81"/>
        <v>54.6</v>
      </c>
      <c r="Q305" s="41">
        <f t="shared" si="82"/>
        <v>0</v>
      </c>
    </row>
    <row r="306" spans="1:17" hidden="1">
      <c r="A306" s="35">
        <v>5</v>
      </c>
      <c r="B306" s="2" t="s">
        <v>93</v>
      </c>
      <c r="C306" s="7">
        <v>18.940000000000001</v>
      </c>
      <c r="D306" s="126">
        <v>55</v>
      </c>
      <c r="E306" s="126">
        <v>45</v>
      </c>
      <c r="F306" s="126">
        <v>5</v>
      </c>
      <c r="G306" s="51">
        <v>22</v>
      </c>
      <c r="H306" s="43">
        <v>0.3</v>
      </c>
      <c r="I306" s="43">
        <v>0.01</v>
      </c>
      <c r="J306" s="51">
        <f t="shared" si="78"/>
        <v>28.6</v>
      </c>
      <c r="K306" s="51">
        <f t="shared" si="79"/>
        <v>28.314</v>
      </c>
      <c r="L306" s="88">
        <f>$G$36/G306*(D306)</f>
        <v>47.35</v>
      </c>
      <c r="M306" s="89">
        <f>$H$9/H306*E306</f>
        <v>31.499999999999996</v>
      </c>
      <c r="N306" s="39">
        <f t="shared" si="83"/>
        <v>2.5</v>
      </c>
      <c r="O306" s="62">
        <f t="shared" si="80"/>
        <v>81.349999999999994</v>
      </c>
      <c r="P306" s="94">
        <f t="shared" si="81"/>
        <v>28.6</v>
      </c>
      <c r="Q306" s="41">
        <f t="shared" si="82"/>
        <v>0</v>
      </c>
    </row>
    <row r="307" spans="1:17" hidden="1">
      <c r="A307" s="35">
        <v>6</v>
      </c>
      <c r="B307" s="2" t="s">
        <v>94</v>
      </c>
      <c r="C307" s="7">
        <v>21.5</v>
      </c>
      <c r="D307" s="126">
        <v>55</v>
      </c>
      <c r="E307" s="126">
        <v>45</v>
      </c>
      <c r="F307" s="126">
        <v>5</v>
      </c>
      <c r="G307" s="51">
        <v>26</v>
      </c>
      <c r="H307" s="43">
        <v>0.3</v>
      </c>
      <c r="I307" s="43">
        <v>0.01</v>
      </c>
      <c r="J307" s="51">
        <f t="shared" si="78"/>
        <v>33.799999999999997</v>
      </c>
      <c r="K307" s="51">
        <f t="shared" si="79"/>
        <v>33.461999999999996</v>
      </c>
      <c r="L307" s="88">
        <f>$G$10/G307*(D307)</f>
        <v>45.480769230769226</v>
      </c>
      <c r="M307" s="89">
        <f>$H$10/H307*E307</f>
        <v>31.499999999999996</v>
      </c>
      <c r="N307" s="39">
        <f t="shared" si="83"/>
        <v>2.5</v>
      </c>
      <c r="O307" s="62">
        <f t="shared" si="80"/>
        <v>79.480769230769226</v>
      </c>
      <c r="P307" s="94">
        <f t="shared" si="81"/>
        <v>33.799999999999997</v>
      </c>
      <c r="Q307" s="41">
        <f t="shared" si="82"/>
        <v>0</v>
      </c>
    </row>
    <row r="308" spans="1:17" hidden="1">
      <c r="A308" s="35">
        <v>7</v>
      </c>
      <c r="B308" s="2" t="s">
        <v>95</v>
      </c>
      <c r="C308" s="7">
        <v>36.005800000000001</v>
      </c>
      <c r="D308" s="126">
        <v>55</v>
      </c>
      <c r="E308" s="126">
        <v>45</v>
      </c>
      <c r="F308" s="126">
        <v>5</v>
      </c>
      <c r="G308" s="51">
        <v>42</v>
      </c>
      <c r="H308" s="43">
        <v>0.3</v>
      </c>
      <c r="I308" s="43">
        <v>0.01</v>
      </c>
      <c r="J308" s="51">
        <f t="shared" si="78"/>
        <v>54.6</v>
      </c>
      <c r="K308" s="51">
        <f t="shared" si="79"/>
        <v>54.054000000000002</v>
      </c>
      <c r="L308" s="88">
        <f>$G$11/G308*(D308)</f>
        <v>47.155952380952378</v>
      </c>
      <c r="M308" s="89">
        <f>$H$11/H308*E308</f>
        <v>31.499999999999996</v>
      </c>
      <c r="N308" s="39">
        <f t="shared" si="83"/>
        <v>2.5</v>
      </c>
      <c r="O308" s="62">
        <f t="shared" si="80"/>
        <v>81.155952380952371</v>
      </c>
      <c r="P308" s="94">
        <f t="shared" si="81"/>
        <v>54.6</v>
      </c>
      <c r="Q308" s="41">
        <f t="shared" si="82"/>
        <v>0</v>
      </c>
    </row>
    <row r="309" spans="1:17" hidden="1">
      <c r="A309" s="35">
        <v>8</v>
      </c>
      <c r="B309" s="2" t="s">
        <v>96</v>
      </c>
      <c r="C309" s="7">
        <v>32.747100000000003</v>
      </c>
      <c r="D309" s="126">
        <v>55</v>
      </c>
      <c r="E309" s="126">
        <v>45</v>
      </c>
      <c r="F309" s="126">
        <v>5</v>
      </c>
      <c r="G309" s="51">
        <v>40</v>
      </c>
      <c r="H309" s="43">
        <v>0.3</v>
      </c>
      <c r="I309" s="43">
        <v>0.01</v>
      </c>
      <c r="J309" s="51">
        <f t="shared" si="78"/>
        <v>52</v>
      </c>
      <c r="K309" s="51">
        <f t="shared" si="79"/>
        <v>51.48</v>
      </c>
      <c r="L309" s="88">
        <f>$G$12/G309*(D309)</f>
        <v>45.03125</v>
      </c>
      <c r="M309" s="89">
        <f>$H$12/H309*E309</f>
        <v>31.499999999999996</v>
      </c>
      <c r="N309" s="39">
        <f t="shared" si="83"/>
        <v>2.5</v>
      </c>
      <c r="O309" s="62">
        <f t="shared" si="80"/>
        <v>79.03125</v>
      </c>
      <c r="P309" s="94">
        <f t="shared" si="81"/>
        <v>52</v>
      </c>
      <c r="Q309" s="41">
        <f t="shared" si="82"/>
        <v>0</v>
      </c>
    </row>
    <row r="310" spans="1:17" hidden="1">
      <c r="A310" s="35">
        <v>9</v>
      </c>
      <c r="B310" s="2" t="s">
        <v>97</v>
      </c>
      <c r="C310" s="7">
        <v>36.869900000000001</v>
      </c>
      <c r="D310" s="126">
        <v>55</v>
      </c>
      <c r="E310" s="126">
        <v>45</v>
      </c>
      <c r="F310" s="126">
        <v>5</v>
      </c>
      <c r="G310" s="51">
        <v>42</v>
      </c>
      <c r="H310" s="43">
        <v>0.3</v>
      </c>
      <c r="I310" s="43">
        <v>0.01</v>
      </c>
      <c r="J310" s="51">
        <f t="shared" si="78"/>
        <v>54.6</v>
      </c>
      <c r="K310" s="51">
        <f t="shared" si="79"/>
        <v>54.054000000000002</v>
      </c>
      <c r="L310" s="88">
        <f>$G$13/G310*(D310)</f>
        <v>48.282142857142851</v>
      </c>
      <c r="M310" s="89">
        <f>$H$13/H310*E310</f>
        <v>31.499999999999996</v>
      </c>
      <c r="N310" s="39">
        <f t="shared" si="83"/>
        <v>2.5</v>
      </c>
      <c r="O310" s="62">
        <f t="shared" si="80"/>
        <v>82.282142857142844</v>
      </c>
      <c r="P310" s="94">
        <f t="shared" si="81"/>
        <v>54.6</v>
      </c>
      <c r="Q310" s="41">
        <f t="shared" si="82"/>
        <v>0</v>
      </c>
    </row>
    <row r="311" spans="1:17" hidden="1">
      <c r="A311" s="35">
        <v>10</v>
      </c>
      <c r="B311" s="2" t="s">
        <v>98</v>
      </c>
      <c r="C311" s="7">
        <v>40.538899999999998</v>
      </c>
      <c r="D311" s="126">
        <v>55</v>
      </c>
      <c r="E311" s="126">
        <v>45</v>
      </c>
      <c r="F311" s="126">
        <v>5</v>
      </c>
      <c r="G311" s="51">
        <v>45</v>
      </c>
      <c r="H311" s="43">
        <v>0.3</v>
      </c>
      <c r="I311" s="43">
        <v>0.01</v>
      </c>
      <c r="J311" s="51">
        <f t="shared" si="78"/>
        <v>58.5</v>
      </c>
      <c r="K311" s="51">
        <f t="shared" si="79"/>
        <v>57.914999999999999</v>
      </c>
      <c r="L311" s="88">
        <f>$G$14/G311*(D311)</f>
        <v>49.548888888888889</v>
      </c>
      <c r="M311" s="89">
        <f>$H$14/H311*E311</f>
        <v>31.499999999999996</v>
      </c>
      <c r="N311" s="39">
        <f t="shared" si="83"/>
        <v>2.5</v>
      </c>
      <c r="O311" s="62">
        <f t="shared" si="80"/>
        <v>83.548888888888882</v>
      </c>
      <c r="P311" s="94">
        <f t="shared" si="81"/>
        <v>58.5</v>
      </c>
      <c r="Q311" s="41">
        <f t="shared" si="82"/>
        <v>0</v>
      </c>
    </row>
    <row r="312" spans="1:17" hidden="1">
      <c r="A312" s="35">
        <v>11</v>
      </c>
      <c r="B312" s="2" t="s">
        <v>99</v>
      </c>
      <c r="C312" s="7">
        <v>45.642800000000001</v>
      </c>
      <c r="D312" s="126">
        <v>55</v>
      </c>
      <c r="E312" s="126">
        <v>45</v>
      </c>
      <c r="F312" s="126">
        <v>5</v>
      </c>
      <c r="G312" s="51">
        <v>48</v>
      </c>
      <c r="H312" s="43">
        <v>0.3</v>
      </c>
      <c r="I312" s="43">
        <v>0.01</v>
      </c>
      <c r="J312" s="51">
        <f t="shared" si="78"/>
        <v>62.4</v>
      </c>
      <c r="K312" s="51">
        <f t="shared" si="79"/>
        <v>61.775999999999996</v>
      </c>
      <c r="L312" s="88">
        <f>$G$42/G312*(D312)</f>
        <v>52.299041666666668</v>
      </c>
      <c r="M312" s="89">
        <f>$H$15/H312*E312</f>
        <v>31.499999999999996</v>
      </c>
      <c r="N312" s="39">
        <f t="shared" si="83"/>
        <v>2.5</v>
      </c>
      <c r="O312" s="62">
        <f t="shared" si="80"/>
        <v>86.299041666666668</v>
      </c>
      <c r="P312" s="94">
        <f t="shared" si="81"/>
        <v>62.4</v>
      </c>
      <c r="Q312" s="41">
        <f t="shared" si="82"/>
        <v>0</v>
      </c>
    </row>
    <row r="313" spans="1:17" hidden="1">
      <c r="A313" s="35">
        <v>12</v>
      </c>
      <c r="B313" s="3" t="s">
        <v>100</v>
      </c>
      <c r="C313" s="9">
        <v>33.533000000000001</v>
      </c>
      <c r="D313" s="126">
        <v>55</v>
      </c>
      <c r="E313" s="126">
        <v>45</v>
      </c>
      <c r="F313" s="126">
        <v>5</v>
      </c>
      <c r="G313" s="51">
        <v>40</v>
      </c>
      <c r="H313" s="43">
        <v>0.3</v>
      </c>
      <c r="I313" s="43">
        <v>0.01</v>
      </c>
      <c r="J313" s="51">
        <f t="shared" si="78"/>
        <v>52</v>
      </c>
      <c r="K313" s="51">
        <f t="shared" si="79"/>
        <v>51.48</v>
      </c>
      <c r="L313" s="88">
        <f>$G$17/G313*(D313)</f>
        <v>40.947500000000005</v>
      </c>
      <c r="M313" s="89">
        <f>$H$16/H313*E313</f>
        <v>31.499999999999996</v>
      </c>
      <c r="N313" s="39">
        <f t="shared" si="83"/>
        <v>2.5</v>
      </c>
      <c r="O313" s="62">
        <f t="shared" si="80"/>
        <v>74.947500000000005</v>
      </c>
      <c r="P313" s="94">
        <f t="shared" si="81"/>
        <v>52</v>
      </c>
      <c r="Q313" s="41">
        <f t="shared" si="82"/>
        <v>0</v>
      </c>
    </row>
    <row r="314" spans="1:17" hidden="1">
      <c r="A314" s="35">
        <v>13</v>
      </c>
      <c r="B314" s="2" t="s">
        <v>101</v>
      </c>
      <c r="C314" s="7">
        <v>29.783300000000001</v>
      </c>
      <c r="D314" s="126">
        <v>55</v>
      </c>
      <c r="E314" s="126">
        <v>45</v>
      </c>
      <c r="F314" s="126">
        <v>5</v>
      </c>
      <c r="G314" s="51">
        <v>35</v>
      </c>
      <c r="H314" s="43">
        <v>0.3</v>
      </c>
      <c r="I314" s="43">
        <v>0.01</v>
      </c>
      <c r="J314" s="51">
        <f t="shared" si="78"/>
        <v>45.5</v>
      </c>
      <c r="K314" s="51">
        <f t="shared" si="79"/>
        <v>45.045000000000002</v>
      </c>
      <c r="L314" s="88">
        <f>$G$17/G314*(D314)</f>
        <v>46.797142857142859</v>
      </c>
      <c r="M314" s="89">
        <f>$H$17/H314*E314</f>
        <v>31.499999999999996</v>
      </c>
      <c r="N314" s="39">
        <f t="shared" si="83"/>
        <v>2.5</v>
      </c>
      <c r="O314" s="62">
        <f t="shared" si="80"/>
        <v>80.797142857142859</v>
      </c>
      <c r="P314" s="94">
        <f t="shared" si="81"/>
        <v>45.5</v>
      </c>
      <c r="Q314" s="41">
        <f t="shared" si="82"/>
        <v>0</v>
      </c>
    </row>
    <row r="315" spans="1:17" hidden="1">
      <c r="A315" s="35">
        <v>14</v>
      </c>
      <c r="B315" s="2" t="s">
        <v>102</v>
      </c>
      <c r="C315" s="7">
        <v>20.867599999999999</v>
      </c>
      <c r="D315" s="126">
        <v>55</v>
      </c>
      <c r="E315" s="126">
        <v>45</v>
      </c>
      <c r="F315" s="126">
        <v>5</v>
      </c>
      <c r="G315" s="51">
        <v>23</v>
      </c>
      <c r="H315" s="43">
        <v>0.3</v>
      </c>
      <c r="I315" s="43">
        <v>0.01</v>
      </c>
      <c r="J315" s="51">
        <f t="shared" si="78"/>
        <v>29.9</v>
      </c>
      <c r="K315" s="51">
        <f t="shared" si="79"/>
        <v>29.600999999999999</v>
      </c>
      <c r="L315" s="88">
        <f>$G$18/G315*(D315)</f>
        <v>49.906521739130433</v>
      </c>
      <c r="M315" s="89">
        <f>$H$18/H315*E315</f>
        <v>31.499999999999996</v>
      </c>
      <c r="N315" s="39">
        <f t="shared" si="83"/>
        <v>2.5</v>
      </c>
      <c r="O315" s="62">
        <f t="shared" si="80"/>
        <v>83.906521739130426</v>
      </c>
      <c r="P315" s="94">
        <f t="shared" si="81"/>
        <v>29.9</v>
      </c>
      <c r="Q315" s="41">
        <f t="shared" si="82"/>
        <v>0</v>
      </c>
    </row>
    <row r="316" spans="1:17" hidden="1">
      <c r="A316" s="35">
        <v>15</v>
      </c>
      <c r="B316" s="2" t="s">
        <v>103</v>
      </c>
      <c r="C316" s="7">
        <v>22.944099999999999</v>
      </c>
      <c r="D316" s="126">
        <v>55</v>
      </c>
      <c r="E316" s="126">
        <v>45</v>
      </c>
      <c r="F316" s="126">
        <v>5</v>
      </c>
      <c r="G316" s="51">
        <v>26</v>
      </c>
      <c r="H316" s="43">
        <v>0.3</v>
      </c>
      <c r="I316" s="43">
        <v>0.01</v>
      </c>
      <c r="J316" s="51">
        <f t="shared" si="78"/>
        <v>33.799999999999997</v>
      </c>
      <c r="K316" s="51">
        <f t="shared" si="79"/>
        <v>33.461999999999996</v>
      </c>
      <c r="L316" s="88">
        <f>$G$19/G316*(D316)</f>
        <v>48.526923076923076</v>
      </c>
      <c r="M316" s="89">
        <f>$H$19/H316*E316</f>
        <v>31.499999999999996</v>
      </c>
      <c r="N316" s="39">
        <f t="shared" si="83"/>
        <v>2.5</v>
      </c>
      <c r="O316" s="62">
        <f t="shared" si="80"/>
        <v>82.526923076923069</v>
      </c>
      <c r="P316" s="94">
        <f t="shared" si="81"/>
        <v>33.799999999999997</v>
      </c>
      <c r="Q316" s="41">
        <f t="shared" si="82"/>
        <v>0</v>
      </c>
    </row>
    <row r="317" spans="1:17" hidden="1">
      <c r="A317" s="35">
        <v>16</v>
      </c>
      <c r="B317" s="2" t="s">
        <v>104</v>
      </c>
      <c r="C317" s="7">
        <v>25.227399999999999</v>
      </c>
      <c r="D317" s="126">
        <v>55</v>
      </c>
      <c r="E317" s="126">
        <v>45</v>
      </c>
      <c r="F317" s="126">
        <v>5</v>
      </c>
      <c r="G317" s="51">
        <v>28</v>
      </c>
      <c r="H317" s="43">
        <v>0.3</v>
      </c>
      <c r="I317" s="43">
        <v>0.01</v>
      </c>
      <c r="J317" s="51">
        <f t="shared" si="78"/>
        <v>36.4</v>
      </c>
      <c r="K317" s="51">
        <f t="shared" si="79"/>
        <v>36.036000000000001</v>
      </c>
      <c r="L317" s="88">
        <f>$G$20/G317*(D317)</f>
        <v>49.558928571428574</v>
      </c>
      <c r="M317" s="89">
        <f>$H$20/H317*E317</f>
        <v>31.499999999999996</v>
      </c>
      <c r="N317" s="39">
        <f t="shared" si="83"/>
        <v>2.5</v>
      </c>
      <c r="O317" s="62">
        <f t="shared" si="80"/>
        <v>83.558928571428567</v>
      </c>
      <c r="P317" s="94">
        <f t="shared" si="81"/>
        <v>36.4</v>
      </c>
      <c r="Q317" s="41">
        <f t="shared" si="82"/>
        <v>0</v>
      </c>
    </row>
    <row r="318" spans="1:17" hidden="1">
      <c r="A318" s="35">
        <v>17</v>
      </c>
      <c r="B318" s="2" t="s">
        <v>105</v>
      </c>
      <c r="C318" s="7">
        <v>25.227399999999999</v>
      </c>
      <c r="D318" s="126">
        <v>55</v>
      </c>
      <c r="E318" s="126">
        <v>45</v>
      </c>
      <c r="F318" s="126">
        <v>5</v>
      </c>
      <c r="G318" s="51">
        <v>33</v>
      </c>
      <c r="H318" s="43">
        <v>0.3</v>
      </c>
      <c r="I318" s="43">
        <v>0.01</v>
      </c>
      <c r="J318" s="51">
        <f t="shared" si="78"/>
        <v>42.9</v>
      </c>
      <c r="K318" s="51">
        <f t="shared" si="79"/>
        <v>42.470999999999997</v>
      </c>
      <c r="L318" s="88">
        <f>$G$21/G318*(D318)</f>
        <v>42.05</v>
      </c>
      <c r="M318" s="89">
        <f>$H$21/H318*E318</f>
        <v>31.499999999999996</v>
      </c>
      <c r="N318" s="39">
        <f t="shared" si="83"/>
        <v>2.5</v>
      </c>
      <c r="O318" s="62">
        <f t="shared" si="80"/>
        <v>76.05</v>
      </c>
      <c r="P318" s="94">
        <f t="shared" si="81"/>
        <v>42.9</v>
      </c>
      <c r="Q318" s="41">
        <f t="shared" si="82"/>
        <v>0</v>
      </c>
    </row>
    <row r="319" spans="1:17" hidden="1">
      <c r="A319" s="35">
        <v>18</v>
      </c>
      <c r="B319" s="2" t="s">
        <v>106</v>
      </c>
      <c r="C319" s="7">
        <v>27.7379</v>
      </c>
      <c r="D319" s="126">
        <v>55</v>
      </c>
      <c r="E319" s="126">
        <v>45</v>
      </c>
      <c r="F319" s="126">
        <v>5</v>
      </c>
      <c r="G319" s="51">
        <v>36</v>
      </c>
      <c r="H319" s="43">
        <v>0.3</v>
      </c>
      <c r="I319" s="43">
        <v>0.01</v>
      </c>
      <c r="J319" s="51">
        <f t="shared" si="78"/>
        <v>46.8</v>
      </c>
      <c r="K319" s="51">
        <f t="shared" si="79"/>
        <v>46.331999999999994</v>
      </c>
      <c r="L319" s="88">
        <f>$G$22/G319*(D319)</f>
        <v>42.380555555555553</v>
      </c>
      <c r="M319" s="89">
        <f>$H$22/H319*E319</f>
        <v>31.499999999999996</v>
      </c>
      <c r="N319" s="39">
        <f t="shared" si="83"/>
        <v>2.5</v>
      </c>
      <c r="O319" s="62">
        <f t="shared" si="80"/>
        <v>76.380555555555546</v>
      </c>
      <c r="P319" s="94">
        <f t="shared" si="81"/>
        <v>46.8</v>
      </c>
      <c r="Q319" s="41">
        <f t="shared" si="82"/>
        <v>0</v>
      </c>
    </row>
    <row r="320" spans="1:17" hidden="1">
      <c r="A320" s="35">
        <v>19</v>
      </c>
      <c r="B320" s="2" t="s">
        <v>107</v>
      </c>
      <c r="C320" s="7">
        <v>31.227799999999998</v>
      </c>
      <c r="D320" s="126">
        <v>55</v>
      </c>
      <c r="E320" s="126">
        <v>45</v>
      </c>
      <c r="F320" s="126">
        <v>5</v>
      </c>
      <c r="G320" s="51">
        <v>35</v>
      </c>
      <c r="H320" s="43">
        <v>0.3</v>
      </c>
      <c r="I320" s="43">
        <v>0.01</v>
      </c>
      <c r="J320" s="51">
        <f t="shared" si="78"/>
        <v>45.5</v>
      </c>
      <c r="K320" s="51">
        <f t="shared" si="79"/>
        <v>45.045000000000002</v>
      </c>
      <c r="L320" s="88">
        <f>$G$23/G320*(D320)</f>
        <v>49.075714285714291</v>
      </c>
      <c r="M320" s="89">
        <f>$H$23/H320*E320</f>
        <v>31.499999999999996</v>
      </c>
      <c r="N320" s="39">
        <f t="shared" si="83"/>
        <v>2.5</v>
      </c>
      <c r="O320" s="62">
        <f t="shared" si="80"/>
        <v>83.075714285714284</v>
      </c>
      <c r="P320" s="94">
        <f t="shared" si="81"/>
        <v>45.5</v>
      </c>
      <c r="Q320" s="41">
        <f t="shared" si="82"/>
        <v>0</v>
      </c>
    </row>
    <row r="321" spans="1:23" hidden="1">
      <c r="A321" s="35">
        <v>20</v>
      </c>
      <c r="B321" s="2" t="s">
        <v>108</v>
      </c>
      <c r="C321" s="7">
        <v>22.131399999999999</v>
      </c>
      <c r="D321" s="126">
        <v>55</v>
      </c>
      <c r="E321" s="126">
        <v>45</v>
      </c>
      <c r="F321" s="126">
        <v>5</v>
      </c>
      <c r="G321" s="51">
        <v>28</v>
      </c>
      <c r="H321" s="43">
        <v>0.3</v>
      </c>
      <c r="I321" s="43">
        <v>0.01</v>
      </c>
      <c r="J321" s="51">
        <f t="shared" si="78"/>
        <v>36.4</v>
      </c>
      <c r="K321" s="51">
        <f t="shared" si="79"/>
        <v>36.036000000000001</v>
      </c>
      <c r="L321" s="88">
        <f>$G$24/G321*(D321)</f>
        <v>43.469642857142858</v>
      </c>
      <c r="M321" s="89">
        <f>$H$24/H321*E321</f>
        <v>31.499999999999996</v>
      </c>
      <c r="N321" s="39">
        <f t="shared" si="83"/>
        <v>2.5</v>
      </c>
      <c r="O321" s="62">
        <f t="shared" si="80"/>
        <v>77.469642857142858</v>
      </c>
      <c r="P321" s="94">
        <f t="shared" si="81"/>
        <v>36.4</v>
      </c>
      <c r="Q321" s="41">
        <f t="shared" si="82"/>
        <v>0</v>
      </c>
    </row>
    <row r="322" spans="1:23" hidden="1">
      <c r="A322" s="35">
        <v>21</v>
      </c>
      <c r="B322" s="2" t="s">
        <v>109</v>
      </c>
      <c r="C322" s="7">
        <v>24.058700000000002</v>
      </c>
      <c r="D322" s="126">
        <v>55</v>
      </c>
      <c r="E322" s="126">
        <v>45</v>
      </c>
      <c r="F322" s="126">
        <v>5</v>
      </c>
      <c r="G322" s="51">
        <v>30</v>
      </c>
      <c r="H322" s="43">
        <v>0.3</v>
      </c>
      <c r="I322" s="43">
        <v>0.01</v>
      </c>
      <c r="J322" s="51">
        <f t="shared" si="78"/>
        <v>39</v>
      </c>
      <c r="K322" s="51">
        <f t="shared" si="79"/>
        <v>38.61</v>
      </c>
      <c r="L322" s="88">
        <f>$G$25/G322*(D322)</f>
        <v>44.11</v>
      </c>
      <c r="M322" s="89">
        <f>$H$25/H322*E322</f>
        <v>31.499999999999996</v>
      </c>
      <c r="N322" s="39">
        <f t="shared" si="83"/>
        <v>2.5</v>
      </c>
      <c r="O322" s="62">
        <f t="shared" si="80"/>
        <v>78.11</v>
      </c>
      <c r="P322" s="94">
        <f t="shared" si="81"/>
        <v>39</v>
      </c>
      <c r="Q322" s="41">
        <f t="shared" si="82"/>
        <v>0</v>
      </c>
    </row>
    <row r="323" spans="1:23" ht="15.75" hidden="1" thickBot="1">
      <c r="A323" s="44">
        <v>22</v>
      </c>
      <c r="B323" s="10" t="s">
        <v>110</v>
      </c>
      <c r="C323" s="11">
        <v>26.4529</v>
      </c>
      <c r="D323" s="127">
        <v>55</v>
      </c>
      <c r="E323" s="127">
        <v>45</v>
      </c>
      <c r="F323" s="126">
        <v>5</v>
      </c>
      <c r="G323" s="53">
        <v>32</v>
      </c>
      <c r="H323" s="46">
        <v>0.3</v>
      </c>
      <c r="I323" s="43">
        <v>0.01</v>
      </c>
      <c r="J323" s="51">
        <f t="shared" si="78"/>
        <v>41.6</v>
      </c>
      <c r="K323" s="51">
        <f t="shared" si="79"/>
        <v>41.184000000000005</v>
      </c>
      <c r="L323" s="90">
        <f>$G$26/G323*(D323)</f>
        <v>45.4609375</v>
      </c>
      <c r="M323" s="89">
        <f>$H$26/H323*E323</f>
        <v>31.499999999999996</v>
      </c>
      <c r="N323" s="39">
        <f t="shared" si="83"/>
        <v>2.5</v>
      </c>
      <c r="O323" s="63">
        <f t="shared" si="80"/>
        <v>79.4609375</v>
      </c>
      <c r="P323" s="95">
        <f t="shared" si="81"/>
        <v>41.6</v>
      </c>
      <c r="Q323" s="41">
        <f t="shared" si="82"/>
        <v>0</v>
      </c>
    </row>
    <row r="324" spans="1:23" ht="16.5" hidden="1" thickBot="1">
      <c r="A324" s="265" t="s">
        <v>77</v>
      </c>
      <c r="B324" s="266"/>
      <c r="C324" s="266"/>
      <c r="D324" s="266"/>
      <c r="E324" s="266"/>
      <c r="F324" s="266"/>
      <c r="G324" s="266"/>
      <c r="H324" s="266"/>
      <c r="I324" s="266"/>
      <c r="J324" s="266"/>
      <c r="K324" s="266"/>
      <c r="L324" s="266"/>
      <c r="M324" s="266"/>
      <c r="N324" s="121"/>
      <c r="O324" s="64">
        <f>SUM(O302:O323)</f>
        <v>1780.9143340865048</v>
      </c>
      <c r="P324" s="55"/>
    </row>
    <row r="325" spans="1:23" hidden="1"/>
    <row r="326" spans="1:23" ht="15.75" thickBot="1"/>
    <row r="327" spans="1:23" ht="15.75">
      <c r="A327" s="26" t="s">
        <v>31</v>
      </c>
      <c r="B327" s="27" t="s">
        <v>13</v>
      </c>
      <c r="C327" s="50"/>
      <c r="D327" s="123"/>
      <c r="E327" s="123"/>
      <c r="F327" s="123"/>
      <c r="G327" s="28"/>
      <c r="H327" s="29"/>
      <c r="I327" s="29"/>
      <c r="J327" s="28"/>
      <c r="K327" s="28"/>
      <c r="L327" s="30"/>
      <c r="M327" s="31"/>
      <c r="N327" s="31"/>
      <c r="O327" s="60"/>
      <c r="P327" s="32"/>
    </row>
    <row r="328" spans="1:23" ht="78.75">
      <c r="A328" s="12" t="s">
        <v>34</v>
      </c>
      <c r="B328" s="1" t="s">
        <v>182</v>
      </c>
      <c r="C328" s="6" t="s">
        <v>36</v>
      </c>
      <c r="D328" s="125" t="s">
        <v>37</v>
      </c>
      <c r="E328" s="125" t="s">
        <v>38</v>
      </c>
      <c r="F328" s="125" t="s">
        <v>39</v>
      </c>
      <c r="G328" s="6" t="s">
        <v>40</v>
      </c>
      <c r="H328" s="5" t="s">
        <v>41</v>
      </c>
      <c r="I328" s="5" t="s">
        <v>42</v>
      </c>
      <c r="J328" s="6" t="s">
        <v>43</v>
      </c>
      <c r="K328" s="6" t="s">
        <v>44</v>
      </c>
      <c r="L328" s="33" t="s">
        <v>45</v>
      </c>
      <c r="M328" s="33" t="s">
        <v>46</v>
      </c>
      <c r="N328" s="33" t="s">
        <v>47</v>
      </c>
      <c r="O328" s="61" t="s">
        <v>48</v>
      </c>
      <c r="P328" s="91" t="s">
        <v>49</v>
      </c>
      <c r="R328" s="173" t="s">
        <v>242</v>
      </c>
      <c r="S328" s="176" t="s">
        <v>238</v>
      </c>
      <c r="T328" s="260" t="s">
        <v>239</v>
      </c>
      <c r="U328" s="261" t="s">
        <v>237</v>
      </c>
      <c r="V328" s="170" t="s">
        <v>240</v>
      </c>
    </row>
    <row r="329" spans="1:23">
      <c r="A329" s="35">
        <v>1</v>
      </c>
      <c r="B329" s="2" t="s">
        <v>186</v>
      </c>
      <c r="C329" s="7">
        <v>31.979600000000001</v>
      </c>
      <c r="D329" s="126">
        <v>55</v>
      </c>
      <c r="E329" s="126">
        <v>45</v>
      </c>
      <c r="F329" s="126">
        <v>5</v>
      </c>
      <c r="G329" s="51">
        <v>38</v>
      </c>
      <c r="H329" s="43">
        <v>0.32829999999999998</v>
      </c>
      <c r="I329" s="43">
        <v>0</v>
      </c>
      <c r="J329" s="51">
        <f t="shared" ref="J329:J350" si="84">G329+(G329*H329)</f>
        <v>50.4754</v>
      </c>
      <c r="K329" s="51">
        <f t="shared" ref="K329:K350" si="85">J329-(J329*I329)</f>
        <v>50.4754</v>
      </c>
      <c r="L329" s="88">
        <f>$G$5/G329*(D329)</f>
        <v>46.286842105263162</v>
      </c>
      <c r="M329" s="89">
        <f>$H$5/H329*E329</f>
        <v>28.784648187633262</v>
      </c>
      <c r="N329" s="57">
        <f>I329/$I$194*(F329)</f>
        <v>0</v>
      </c>
      <c r="O329" s="62">
        <f>L329+M329+N329</f>
        <v>75.071490292896428</v>
      </c>
      <c r="P329" s="94">
        <f t="shared" ref="P329:P350" si="86">G329+(G329*H329)</f>
        <v>50.4754</v>
      </c>
      <c r="Q329" s="41">
        <f t="shared" ref="Q329:Q350" si="87">J329-P329</f>
        <v>0</v>
      </c>
      <c r="R329" s="179">
        <f t="shared" ref="R329:R350" si="88">1.03*1.04545</f>
        <v>1.0768135000000001</v>
      </c>
      <c r="S329" s="177">
        <f t="shared" ref="S329:S350" si="89">C329*R329</f>
        <v>34.436065004600003</v>
      </c>
      <c r="T329" s="192">
        <f>G329*R329</f>
        <v>40.918913000000003</v>
      </c>
      <c r="U329" s="188">
        <f t="shared" ref="U329:U350" si="90">J329*R329</f>
        <v>54.352592137900004</v>
      </c>
      <c r="V329" s="177">
        <f t="shared" ref="V329:V350" si="91">T329*H329+T329</f>
        <v>54.352592137900004</v>
      </c>
      <c r="W329" s="41">
        <f t="shared" ref="W329:W350" si="92">U329-V329</f>
        <v>0</v>
      </c>
    </row>
    <row r="330" spans="1:23">
      <c r="A330" s="35">
        <v>2</v>
      </c>
      <c r="B330" s="2" t="s">
        <v>187</v>
      </c>
      <c r="C330" s="7">
        <v>27.7379</v>
      </c>
      <c r="D330" s="126">
        <v>55</v>
      </c>
      <c r="E330" s="126">
        <v>45</v>
      </c>
      <c r="F330" s="126">
        <v>5</v>
      </c>
      <c r="G330" s="51">
        <v>32</v>
      </c>
      <c r="H330" s="43">
        <v>0.28999999999999998</v>
      </c>
      <c r="I330" s="43">
        <v>0</v>
      </c>
      <c r="J330" s="51">
        <f t="shared" si="84"/>
        <v>41.28</v>
      </c>
      <c r="K330" s="51">
        <f t="shared" si="85"/>
        <v>41.28</v>
      </c>
      <c r="L330" s="88">
        <f>$G$6/G330*(D330)</f>
        <v>47.678124999999994</v>
      </c>
      <c r="M330" s="89">
        <f>$H$6/H330*E330</f>
        <v>32.586206896551722</v>
      </c>
      <c r="N330" s="57">
        <f t="shared" ref="N330:N350" si="93">I330/$I$194*(F330)</f>
        <v>0</v>
      </c>
      <c r="O330" s="92">
        <f>L330+M330+N330</f>
        <v>80.26433189655171</v>
      </c>
      <c r="P330" s="94">
        <f t="shared" si="86"/>
        <v>41.28</v>
      </c>
      <c r="Q330" s="41">
        <f t="shared" si="87"/>
        <v>0</v>
      </c>
      <c r="R330" s="179">
        <f t="shared" si="88"/>
        <v>1.0768135000000001</v>
      </c>
      <c r="S330" s="177">
        <f t="shared" si="89"/>
        <v>29.868545181650003</v>
      </c>
      <c r="T330" s="192">
        <f t="shared" ref="T330:T350" si="94">G330*R330</f>
        <v>34.458032000000003</v>
      </c>
      <c r="U330" s="188">
        <f t="shared" si="90"/>
        <v>44.450861280000005</v>
      </c>
      <c r="V330" s="177">
        <f t="shared" si="91"/>
        <v>44.450861280000005</v>
      </c>
      <c r="W330" s="41">
        <f t="shared" si="92"/>
        <v>0</v>
      </c>
    </row>
    <row r="331" spans="1:23">
      <c r="A331" s="35">
        <v>3</v>
      </c>
      <c r="B331" s="2" t="s">
        <v>188</v>
      </c>
      <c r="C331" s="7">
        <v>38.660899999999998</v>
      </c>
      <c r="D331" s="126">
        <v>55</v>
      </c>
      <c r="E331" s="126">
        <v>45</v>
      </c>
      <c r="F331" s="126">
        <v>5</v>
      </c>
      <c r="G331" s="51">
        <v>49</v>
      </c>
      <c r="H331" s="43">
        <v>0.26</v>
      </c>
      <c r="I331" s="43">
        <v>0</v>
      </c>
      <c r="J331" s="51">
        <f t="shared" si="84"/>
        <v>61.74</v>
      </c>
      <c r="K331" s="51">
        <f t="shared" si="85"/>
        <v>61.74</v>
      </c>
      <c r="L331" s="88">
        <f>$G$34/G331*(D331)</f>
        <v>43.39488775510204</v>
      </c>
      <c r="M331" s="89">
        <f>$H$7/H331*E331</f>
        <v>36.34615384615384</v>
      </c>
      <c r="N331" s="57">
        <f t="shared" si="93"/>
        <v>0</v>
      </c>
      <c r="O331" s="62">
        <f t="shared" ref="O331:O350" si="95">L331+M331+N331</f>
        <v>79.741041601255887</v>
      </c>
      <c r="P331" s="94">
        <f t="shared" si="86"/>
        <v>61.74</v>
      </c>
      <c r="Q331" s="41">
        <f t="shared" si="87"/>
        <v>0</v>
      </c>
      <c r="R331" s="179">
        <f t="shared" si="88"/>
        <v>1.0768135000000001</v>
      </c>
      <c r="S331" s="177">
        <f t="shared" si="89"/>
        <v>41.630579042150003</v>
      </c>
      <c r="T331" s="192">
        <f t="shared" si="94"/>
        <v>52.763861500000004</v>
      </c>
      <c r="U331" s="188">
        <f t="shared" si="90"/>
        <v>66.48246549000001</v>
      </c>
      <c r="V331" s="177">
        <f t="shared" si="91"/>
        <v>66.48246549000001</v>
      </c>
      <c r="W331" s="41">
        <f t="shared" si="92"/>
        <v>0</v>
      </c>
    </row>
    <row r="332" spans="1:23">
      <c r="A332" s="35">
        <v>4</v>
      </c>
      <c r="B332" s="2" t="s">
        <v>189</v>
      </c>
      <c r="C332" s="7">
        <v>35.161900000000003</v>
      </c>
      <c r="D332" s="126">
        <v>55</v>
      </c>
      <c r="E332" s="126">
        <v>45</v>
      </c>
      <c r="F332" s="126">
        <v>5</v>
      </c>
      <c r="G332" s="51">
        <v>45</v>
      </c>
      <c r="H332" s="43">
        <v>0.32829999999999998</v>
      </c>
      <c r="I332" s="43">
        <v>0</v>
      </c>
      <c r="J332" s="51">
        <f t="shared" si="84"/>
        <v>59.773499999999999</v>
      </c>
      <c r="K332" s="51">
        <f t="shared" si="85"/>
        <v>59.773499999999999</v>
      </c>
      <c r="L332" s="88">
        <f>$G$35/G332*(D332)</f>
        <v>42.975655555555555</v>
      </c>
      <c r="M332" s="89">
        <f>$H$8/H332*E332</f>
        <v>28.784648187633262</v>
      </c>
      <c r="N332" s="57">
        <f t="shared" si="93"/>
        <v>0</v>
      </c>
      <c r="O332" s="62">
        <f t="shared" si="95"/>
        <v>71.760303743188814</v>
      </c>
      <c r="P332" s="94">
        <f t="shared" si="86"/>
        <v>59.773499999999999</v>
      </c>
      <c r="Q332" s="41">
        <f t="shared" si="87"/>
        <v>0</v>
      </c>
      <c r="R332" s="179">
        <f t="shared" si="88"/>
        <v>1.0768135000000001</v>
      </c>
      <c r="S332" s="177">
        <f t="shared" si="89"/>
        <v>37.862808605650009</v>
      </c>
      <c r="T332" s="192">
        <f t="shared" si="94"/>
        <v>48.456607500000004</v>
      </c>
      <c r="U332" s="188">
        <f t="shared" si="90"/>
        <v>64.364911742250001</v>
      </c>
      <c r="V332" s="177">
        <f t="shared" si="91"/>
        <v>64.364911742250001</v>
      </c>
      <c r="W332" s="41">
        <f t="shared" si="92"/>
        <v>0</v>
      </c>
    </row>
    <row r="333" spans="1:23">
      <c r="A333" s="35">
        <v>5</v>
      </c>
      <c r="B333" s="2" t="s">
        <v>190</v>
      </c>
      <c r="C333" s="7">
        <v>18.940000000000001</v>
      </c>
      <c r="D333" s="126">
        <v>55</v>
      </c>
      <c r="E333" s="126">
        <v>45</v>
      </c>
      <c r="F333" s="126">
        <v>5</v>
      </c>
      <c r="G333" s="51">
        <v>18.940000000000001</v>
      </c>
      <c r="H333" s="43">
        <v>0.26</v>
      </c>
      <c r="I333" s="43">
        <v>0</v>
      </c>
      <c r="J333" s="51">
        <f t="shared" si="84"/>
        <v>23.864400000000003</v>
      </c>
      <c r="K333" s="51">
        <f t="shared" si="85"/>
        <v>23.864400000000003</v>
      </c>
      <c r="L333" s="88">
        <f>$G$36/G333*(D333)</f>
        <v>55</v>
      </c>
      <c r="M333" s="89">
        <f>$H$9/H333*E333</f>
        <v>36.34615384615384</v>
      </c>
      <c r="N333" s="57">
        <f t="shared" si="93"/>
        <v>0</v>
      </c>
      <c r="O333" s="62">
        <f t="shared" si="95"/>
        <v>91.34615384615384</v>
      </c>
      <c r="P333" s="94">
        <f t="shared" si="86"/>
        <v>23.864400000000003</v>
      </c>
      <c r="Q333" s="41">
        <f t="shared" si="87"/>
        <v>0</v>
      </c>
      <c r="R333" s="179">
        <f t="shared" si="88"/>
        <v>1.0768135000000001</v>
      </c>
      <c r="S333" s="177">
        <f t="shared" si="89"/>
        <v>20.394847690000002</v>
      </c>
      <c r="T333" s="192">
        <f t="shared" si="94"/>
        <v>20.394847690000002</v>
      </c>
      <c r="U333" s="188">
        <f t="shared" si="90"/>
        <v>25.697508089400007</v>
      </c>
      <c r="V333" s="177">
        <f t="shared" si="91"/>
        <v>25.697508089400003</v>
      </c>
      <c r="W333" s="41">
        <f t="shared" si="92"/>
        <v>0</v>
      </c>
    </row>
    <row r="334" spans="1:23">
      <c r="A334" s="35">
        <v>6</v>
      </c>
      <c r="B334" s="2" t="s">
        <v>191</v>
      </c>
      <c r="C334" s="7">
        <v>21.5</v>
      </c>
      <c r="D334" s="126">
        <v>55</v>
      </c>
      <c r="E334" s="126">
        <v>45</v>
      </c>
      <c r="F334" s="126">
        <v>5</v>
      </c>
      <c r="G334" s="51">
        <v>21.5</v>
      </c>
      <c r="H334" s="43">
        <v>0.26</v>
      </c>
      <c r="I334" s="43">
        <v>0</v>
      </c>
      <c r="J334" s="51">
        <f t="shared" si="84"/>
        <v>27.09</v>
      </c>
      <c r="K334" s="51">
        <f t="shared" si="85"/>
        <v>27.09</v>
      </c>
      <c r="L334" s="88">
        <f>$G$10/G334*(D334)</f>
        <v>55</v>
      </c>
      <c r="M334" s="89">
        <f>$H$10/H334*E334</f>
        <v>36.34615384615384</v>
      </c>
      <c r="N334" s="57">
        <f t="shared" si="93"/>
        <v>0</v>
      </c>
      <c r="O334" s="62">
        <f t="shared" si="95"/>
        <v>91.34615384615384</v>
      </c>
      <c r="P334" s="94">
        <f t="shared" si="86"/>
        <v>27.09</v>
      </c>
      <c r="Q334" s="41">
        <f t="shared" si="87"/>
        <v>0</v>
      </c>
      <c r="R334" s="179">
        <f t="shared" si="88"/>
        <v>1.0768135000000001</v>
      </c>
      <c r="S334" s="177">
        <f t="shared" si="89"/>
        <v>23.151490250000002</v>
      </c>
      <c r="T334" s="192">
        <f t="shared" si="94"/>
        <v>23.151490250000002</v>
      </c>
      <c r="U334" s="188">
        <f t="shared" si="90"/>
        <v>29.170877715000003</v>
      </c>
      <c r="V334" s="177">
        <f t="shared" si="91"/>
        <v>29.170877715000003</v>
      </c>
      <c r="W334" s="41">
        <f t="shared" si="92"/>
        <v>0</v>
      </c>
    </row>
    <row r="335" spans="1:23">
      <c r="A335" s="35">
        <v>7</v>
      </c>
      <c r="B335" s="2" t="s">
        <v>192</v>
      </c>
      <c r="C335" s="7">
        <v>36.005800000000001</v>
      </c>
      <c r="D335" s="126">
        <v>55</v>
      </c>
      <c r="E335" s="126">
        <v>45</v>
      </c>
      <c r="F335" s="126">
        <v>5</v>
      </c>
      <c r="G335" s="51">
        <v>36.01</v>
      </c>
      <c r="H335" s="43">
        <v>0.25</v>
      </c>
      <c r="I335" s="43">
        <v>0</v>
      </c>
      <c r="J335" s="51">
        <f t="shared" si="84"/>
        <v>45.012499999999996</v>
      </c>
      <c r="K335" s="51">
        <f t="shared" si="85"/>
        <v>45.012499999999996</v>
      </c>
      <c r="L335" s="88">
        <f>$G$11/G335*(D335)</f>
        <v>55</v>
      </c>
      <c r="M335" s="89">
        <f>$H$11/H335*E335</f>
        <v>37.799999999999997</v>
      </c>
      <c r="N335" s="57">
        <f t="shared" si="93"/>
        <v>0</v>
      </c>
      <c r="O335" s="62">
        <f t="shared" si="95"/>
        <v>92.8</v>
      </c>
      <c r="P335" s="94">
        <f t="shared" si="86"/>
        <v>45.012499999999996</v>
      </c>
      <c r="Q335" s="41">
        <f t="shared" si="87"/>
        <v>0</v>
      </c>
      <c r="R335" s="179">
        <f t="shared" si="88"/>
        <v>1.0768135000000001</v>
      </c>
      <c r="S335" s="177">
        <f t="shared" si="89"/>
        <v>38.771531518300002</v>
      </c>
      <c r="T335" s="192">
        <f t="shared" si="94"/>
        <v>38.776054135000003</v>
      </c>
      <c r="U335" s="188">
        <f t="shared" si="90"/>
        <v>48.470067668749998</v>
      </c>
      <c r="V335" s="177">
        <f t="shared" si="91"/>
        <v>48.470067668750005</v>
      </c>
      <c r="W335" s="41">
        <f t="shared" si="92"/>
        <v>0</v>
      </c>
    </row>
    <row r="336" spans="1:23">
      <c r="A336" s="35">
        <v>8</v>
      </c>
      <c r="B336" s="2" t="s">
        <v>193</v>
      </c>
      <c r="C336" s="7">
        <v>32.747100000000003</v>
      </c>
      <c r="D336" s="126">
        <v>55</v>
      </c>
      <c r="E336" s="126">
        <v>45</v>
      </c>
      <c r="F336" s="126">
        <v>5</v>
      </c>
      <c r="G336" s="51">
        <v>32.75</v>
      </c>
      <c r="H336" s="43">
        <v>0.25</v>
      </c>
      <c r="I336" s="43">
        <v>0</v>
      </c>
      <c r="J336" s="51">
        <f t="shared" si="84"/>
        <v>40.9375</v>
      </c>
      <c r="K336" s="51">
        <f t="shared" si="85"/>
        <v>40.9375</v>
      </c>
      <c r="L336" s="88">
        <f>$G$12/G336*(D336)</f>
        <v>55</v>
      </c>
      <c r="M336" s="89">
        <f>$H$12/H336*E336</f>
        <v>37.799999999999997</v>
      </c>
      <c r="N336" s="57">
        <f t="shared" si="93"/>
        <v>0</v>
      </c>
      <c r="O336" s="62">
        <f t="shared" si="95"/>
        <v>92.8</v>
      </c>
      <c r="P336" s="94">
        <f t="shared" si="86"/>
        <v>40.9375</v>
      </c>
      <c r="Q336" s="41">
        <f t="shared" si="87"/>
        <v>0</v>
      </c>
      <c r="R336" s="179">
        <f t="shared" si="88"/>
        <v>1.0768135000000001</v>
      </c>
      <c r="S336" s="177">
        <f t="shared" si="89"/>
        <v>35.262519365850004</v>
      </c>
      <c r="T336" s="192">
        <f t="shared" si="94"/>
        <v>35.265642124999999</v>
      </c>
      <c r="U336" s="188">
        <f t="shared" si="90"/>
        <v>44.082052656250006</v>
      </c>
      <c r="V336" s="177">
        <f t="shared" si="91"/>
        <v>44.082052656249999</v>
      </c>
      <c r="W336" s="41">
        <f t="shared" si="92"/>
        <v>0</v>
      </c>
    </row>
    <row r="337" spans="1:23">
      <c r="A337" s="35">
        <v>9</v>
      </c>
      <c r="B337" s="2" t="s">
        <v>194</v>
      </c>
      <c r="C337" s="7">
        <v>36.869900000000001</v>
      </c>
      <c r="D337" s="126">
        <v>55</v>
      </c>
      <c r="E337" s="126">
        <v>45</v>
      </c>
      <c r="F337" s="126">
        <v>5</v>
      </c>
      <c r="G337" s="51">
        <v>36.869999999999997</v>
      </c>
      <c r="H337" s="43">
        <v>0.25</v>
      </c>
      <c r="I337" s="43">
        <v>0</v>
      </c>
      <c r="J337" s="51">
        <f t="shared" si="84"/>
        <v>46.087499999999999</v>
      </c>
      <c r="K337" s="51">
        <f t="shared" si="85"/>
        <v>46.087499999999999</v>
      </c>
      <c r="L337" s="88">
        <f>$G$13/G337*(D337)</f>
        <v>55</v>
      </c>
      <c r="M337" s="89">
        <f>$H$13/H337*E337</f>
        <v>37.799999999999997</v>
      </c>
      <c r="N337" s="57">
        <f t="shared" si="93"/>
        <v>0</v>
      </c>
      <c r="O337" s="62">
        <f t="shared" si="95"/>
        <v>92.8</v>
      </c>
      <c r="P337" s="94">
        <f t="shared" si="86"/>
        <v>46.087499999999999</v>
      </c>
      <c r="Q337" s="41">
        <f t="shared" si="87"/>
        <v>0</v>
      </c>
      <c r="R337" s="179">
        <f t="shared" si="88"/>
        <v>1.0768135000000001</v>
      </c>
      <c r="S337" s="177">
        <f t="shared" si="89"/>
        <v>39.702006063650003</v>
      </c>
      <c r="T337" s="192">
        <f t="shared" si="94"/>
        <v>39.702113744999998</v>
      </c>
      <c r="U337" s="188">
        <f t="shared" si="90"/>
        <v>49.627642181250003</v>
      </c>
      <c r="V337" s="177">
        <f t="shared" si="91"/>
        <v>49.627642181249996</v>
      </c>
      <c r="W337" s="41">
        <f t="shared" si="92"/>
        <v>0</v>
      </c>
    </row>
    <row r="338" spans="1:23">
      <c r="A338" s="35">
        <v>10</v>
      </c>
      <c r="B338" s="2" t="s">
        <v>195</v>
      </c>
      <c r="C338" s="7">
        <v>40.538899999999998</v>
      </c>
      <c r="D338" s="126">
        <v>55</v>
      </c>
      <c r="E338" s="126">
        <v>45</v>
      </c>
      <c r="F338" s="126">
        <v>5</v>
      </c>
      <c r="G338" s="51">
        <v>40.54</v>
      </c>
      <c r="H338" s="43">
        <v>0.25</v>
      </c>
      <c r="I338" s="43">
        <v>0</v>
      </c>
      <c r="J338" s="51">
        <f t="shared" si="84"/>
        <v>50.674999999999997</v>
      </c>
      <c r="K338" s="51">
        <f t="shared" si="85"/>
        <v>50.674999999999997</v>
      </c>
      <c r="L338" s="88">
        <f>$G$14/G338*(D338)</f>
        <v>55</v>
      </c>
      <c r="M338" s="89">
        <f>$H$14/H338*E338</f>
        <v>37.799999999999997</v>
      </c>
      <c r="N338" s="57">
        <f t="shared" si="93"/>
        <v>0</v>
      </c>
      <c r="O338" s="62">
        <f t="shared" si="95"/>
        <v>92.8</v>
      </c>
      <c r="P338" s="94">
        <f t="shared" si="86"/>
        <v>50.674999999999997</v>
      </c>
      <c r="Q338" s="41">
        <f t="shared" si="87"/>
        <v>0</v>
      </c>
      <c r="R338" s="179">
        <f t="shared" si="88"/>
        <v>1.0768135000000001</v>
      </c>
      <c r="S338" s="177">
        <f t="shared" si="89"/>
        <v>43.65283479515</v>
      </c>
      <c r="T338" s="192">
        <f t="shared" si="94"/>
        <v>43.654019290000001</v>
      </c>
      <c r="U338" s="188">
        <f t="shared" si="90"/>
        <v>54.567524112500003</v>
      </c>
      <c r="V338" s="177">
        <f t="shared" si="91"/>
        <v>54.567524112500003</v>
      </c>
      <c r="W338" s="41">
        <f t="shared" si="92"/>
        <v>0</v>
      </c>
    </row>
    <row r="339" spans="1:23">
      <c r="A339" s="35">
        <v>11</v>
      </c>
      <c r="B339" s="2" t="s">
        <v>196</v>
      </c>
      <c r="C339" s="7">
        <v>45.642800000000001</v>
      </c>
      <c r="D339" s="126">
        <v>55</v>
      </c>
      <c r="E339" s="126">
        <v>45</v>
      </c>
      <c r="F339" s="126">
        <v>5</v>
      </c>
      <c r="G339" s="51">
        <v>45.64</v>
      </c>
      <c r="H339" s="43">
        <v>0.25</v>
      </c>
      <c r="I339" s="43">
        <v>0</v>
      </c>
      <c r="J339" s="51">
        <f t="shared" si="84"/>
        <v>57.05</v>
      </c>
      <c r="K339" s="51">
        <f t="shared" si="85"/>
        <v>57.05</v>
      </c>
      <c r="L339" s="88">
        <f>$G$42/G339*(D339)</f>
        <v>55.003374233128838</v>
      </c>
      <c r="M339" s="89">
        <f>$H$15/H339*E339</f>
        <v>37.799999999999997</v>
      </c>
      <c r="N339" s="57">
        <f t="shared" si="93"/>
        <v>0</v>
      </c>
      <c r="O339" s="62">
        <f t="shared" si="95"/>
        <v>92.803374233128835</v>
      </c>
      <c r="P339" s="94">
        <f t="shared" si="86"/>
        <v>57.05</v>
      </c>
      <c r="Q339" s="41">
        <f t="shared" si="87"/>
        <v>0</v>
      </c>
      <c r="R339" s="179">
        <f t="shared" si="88"/>
        <v>1.0768135000000001</v>
      </c>
      <c r="S339" s="177">
        <f t="shared" si="89"/>
        <v>49.148783217800002</v>
      </c>
      <c r="T339" s="192">
        <f t="shared" si="94"/>
        <v>49.145768140000001</v>
      </c>
      <c r="U339" s="188">
        <f t="shared" si="90"/>
        <v>61.432210175000002</v>
      </c>
      <c r="V339" s="177">
        <f t="shared" si="91"/>
        <v>61.432210175000002</v>
      </c>
      <c r="W339" s="41">
        <f t="shared" si="92"/>
        <v>0</v>
      </c>
    </row>
    <row r="340" spans="1:23">
      <c r="A340" s="35">
        <v>12</v>
      </c>
      <c r="B340" s="3" t="s">
        <v>197</v>
      </c>
      <c r="C340" s="9">
        <v>33.533000000000001</v>
      </c>
      <c r="D340" s="126">
        <v>55</v>
      </c>
      <c r="E340" s="126">
        <v>45</v>
      </c>
      <c r="F340" s="126">
        <v>5</v>
      </c>
      <c r="G340" s="51">
        <v>33.53</v>
      </c>
      <c r="H340" s="43">
        <v>0.32829999999999998</v>
      </c>
      <c r="I340" s="43">
        <v>0</v>
      </c>
      <c r="J340" s="51">
        <f t="shared" si="84"/>
        <v>44.537899000000003</v>
      </c>
      <c r="K340" s="51">
        <f t="shared" si="85"/>
        <v>44.537899000000003</v>
      </c>
      <c r="L340" s="88">
        <f>$G$17/G340*(D340)</f>
        <v>48.848792126453922</v>
      </c>
      <c r="M340" s="89">
        <f>$H$16/H340*E340</f>
        <v>28.784648187633262</v>
      </c>
      <c r="N340" s="57">
        <f t="shared" si="93"/>
        <v>0</v>
      </c>
      <c r="O340" s="62">
        <f t="shared" si="95"/>
        <v>77.633440314087181</v>
      </c>
      <c r="P340" s="94">
        <f t="shared" si="86"/>
        <v>44.537899000000003</v>
      </c>
      <c r="Q340" s="41">
        <f t="shared" si="87"/>
        <v>0</v>
      </c>
      <c r="R340" s="179">
        <f t="shared" si="88"/>
        <v>1.0768135000000001</v>
      </c>
      <c r="S340" s="177">
        <f t="shared" si="89"/>
        <v>36.108787095500006</v>
      </c>
      <c r="T340" s="192">
        <f t="shared" si="94"/>
        <v>36.105556655000001</v>
      </c>
      <c r="U340" s="188">
        <f t="shared" si="90"/>
        <v>47.959010904836511</v>
      </c>
      <c r="V340" s="177">
        <f t="shared" si="91"/>
        <v>47.959010904836504</v>
      </c>
      <c r="W340" s="41">
        <f t="shared" si="92"/>
        <v>0</v>
      </c>
    </row>
    <row r="341" spans="1:23">
      <c r="A341" s="35">
        <v>13</v>
      </c>
      <c r="B341" s="2" t="s">
        <v>198</v>
      </c>
      <c r="C341" s="7">
        <v>29.783300000000001</v>
      </c>
      <c r="D341" s="126">
        <v>55</v>
      </c>
      <c r="E341" s="126">
        <v>45</v>
      </c>
      <c r="F341" s="126">
        <v>5</v>
      </c>
      <c r="G341" s="51">
        <v>29.78</v>
      </c>
      <c r="H341" s="43">
        <v>0.3</v>
      </c>
      <c r="I341" s="43">
        <v>0</v>
      </c>
      <c r="J341" s="51">
        <f t="shared" si="84"/>
        <v>38.713999999999999</v>
      </c>
      <c r="K341" s="51">
        <f t="shared" si="85"/>
        <v>38.713999999999999</v>
      </c>
      <c r="L341" s="88">
        <f>$G$17/G341*(D341)</f>
        <v>55</v>
      </c>
      <c r="M341" s="89">
        <f>$H$17/H341*E341</f>
        <v>31.499999999999996</v>
      </c>
      <c r="N341" s="57">
        <f t="shared" si="93"/>
        <v>0</v>
      </c>
      <c r="O341" s="62">
        <f t="shared" si="95"/>
        <v>86.5</v>
      </c>
      <c r="P341" s="94">
        <f t="shared" si="86"/>
        <v>38.713999999999999</v>
      </c>
      <c r="Q341" s="41">
        <f t="shared" si="87"/>
        <v>0</v>
      </c>
      <c r="R341" s="179">
        <f t="shared" si="88"/>
        <v>1.0768135000000001</v>
      </c>
      <c r="S341" s="177">
        <f t="shared" si="89"/>
        <v>32.071059514550001</v>
      </c>
      <c r="T341" s="192">
        <f t="shared" si="94"/>
        <v>32.067506030000004</v>
      </c>
      <c r="U341" s="188">
        <f t="shared" si="90"/>
        <v>41.687757839</v>
      </c>
      <c r="V341" s="177">
        <f t="shared" si="91"/>
        <v>41.687757839000007</v>
      </c>
      <c r="W341" s="41">
        <f t="shared" si="92"/>
        <v>0</v>
      </c>
    </row>
    <row r="342" spans="1:23">
      <c r="A342" s="35">
        <v>14</v>
      </c>
      <c r="B342" s="2" t="s">
        <v>199</v>
      </c>
      <c r="C342" s="7">
        <v>20.867599999999999</v>
      </c>
      <c r="D342" s="126">
        <v>55</v>
      </c>
      <c r="E342" s="126">
        <v>45</v>
      </c>
      <c r="F342" s="126">
        <v>5</v>
      </c>
      <c r="G342" s="51">
        <v>20.87</v>
      </c>
      <c r="H342" s="43">
        <v>0.32829999999999998</v>
      </c>
      <c r="I342" s="43">
        <v>0</v>
      </c>
      <c r="J342" s="51">
        <f t="shared" si="84"/>
        <v>27.721620999999999</v>
      </c>
      <c r="K342" s="51">
        <f t="shared" si="85"/>
        <v>27.721620999999999</v>
      </c>
      <c r="L342" s="88">
        <f>$G$18/G342*(D342)</f>
        <v>55</v>
      </c>
      <c r="M342" s="89">
        <f>$H$18/H342*E342</f>
        <v>28.784648187633262</v>
      </c>
      <c r="N342" s="57">
        <f t="shared" si="93"/>
        <v>0</v>
      </c>
      <c r="O342" s="62">
        <f t="shared" si="95"/>
        <v>83.784648187633266</v>
      </c>
      <c r="P342" s="94">
        <f t="shared" si="86"/>
        <v>27.721620999999999</v>
      </c>
      <c r="Q342" s="41">
        <f t="shared" si="87"/>
        <v>0</v>
      </c>
      <c r="R342" s="179">
        <f t="shared" si="88"/>
        <v>1.0768135000000001</v>
      </c>
      <c r="S342" s="177">
        <f t="shared" si="89"/>
        <v>22.470513392600001</v>
      </c>
      <c r="T342" s="192">
        <f t="shared" si="94"/>
        <v>22.473097745000004</v>
      </c>
      <c r="U342" s="188">
        <f t="shared" si="90"/>
        <v>29.8510157346835</v>
      </c>
      <c r="V342" s="177">
        <f t="shared" si="91"/>
        <v>29.851015734683504</v>
      </c>
      <c r="W342" s="41">
        <f t="shared" si="92"/>
        <v>0</v>
      </c>
    </row>
    <row r="343" spans="1:23">
      <c r="A343" s="35">
        <v>15</v>
      </c>
      <c r="B343" s="2" t="s">
        <v>200</v>
      </c>
      <c r="C343" s="7">
        <v>22.944099999999999</v>
      </c>
      <c r="D343" s="126">
        <v>55</v>
      </c>
      <c r="E343" s="126">
        <v>45</v>
      </c>
      <c r="F343" s="126">
        <v>5</v>
      </c>
      <c r="G343" s="51">
        <v>22.94</v>
      </c>
      <c r="H343" s="43">
        <v>0.32829999999999998</v>
      </c>
      <c r="I343" s="43">
        <v>0</v>
      </c>
      <c r="J343" s="51">
        <f t="shared" si="84"/>
        <v>30.471202000000002</v>
      </c>
      <c r="K343" s="51">
        <f t="shared" si="85"/>
        <v>30.471202000000002</v>
      </c>
      <c r="L343" s="88">
        <f>$G$19/G343*(D343)</f>
        <v>55</v>
      </c>
      <c r="M343" s="89">
        <f>$H$19/H343*E343</f>
        <v>28.784648187633262</v>
      </c>
      <c r="N343" s="57">
        <f t="shared" si="93"/>
        <v>0</v>
      </c>
      <c r="O343" s="62">
        <f t="shared" si="95"/>
        <v>83.784648187633266</v>
      </c>
      <c r="P343" s="94">
        <f t="shared" si="86"/>
        <v>30.471202000000002</v>
      </c>
      <c r="Q343" s="41">
        <f t="shared" si="87"/>
        <v>0</v>
      </c>
      <c r="R343" s="179">
        <f t="shared" si="88"/>
        <v>1.0768135000000001</v>
      </c>
      <c r="S343" s="177">
        <f t="shared" si="89"/>
        <v>24.706516625350002</v>
      </c>
      <c r="T343" s="192">
        <f t="shared" si="94"/>
        <v>24.702101690000003</v>
      </c>
      <c r="U343" s="188">
        <f t="shared" si="90"/>
        <v>32.811801674827002</v>
      </c>
      <c r="V343" s="177">
        <f t="shared" si="91"/>
        <v>32.811801674827002</v>
      </c>
      <c r="W343" s="41">
        <f t="shared" si="92"/>
        <v>0</v>
      </c>
    </row>
    <row r="344" spans="1:23">
      <c r="A344" s="35">
        <v>16</v>
      </c>
      <c r="B344" s="2" t="s">
        <v>201</v>
      </c>
      <c r="C344" s="7">
        <v>25.227399999999999</v>
      </c>
      <c r="D344" s="126">
        <v>55</v>
      </c>
      <c r="E344" s="126">
        <v>45</v>
      </c>
      <c r="F344" s="126">
        <v>5</v>
      </c>
      <c r="G344" s="51">
        <v>28.23</v>
      </c>
      <c r="H344" s="43">
        <v>0.31</v>
      </c>
      <c r="I344" s="43">
        <v>0</v>
      </c>
      <c r="J344" s="51">
        <f t="shared" si="84"/>
        <v>36.981300000000005</v>
      </c>
      <c r="K344" s="51">
        <f t="shared" si="85"/>
        <v>36.981300000000005</v>
      </c>
      <c r="L344" s="88">
        <f>$G$20/G344*(D344)</f>
        <v>49.155154091392134</v>
      </c>
      <c r="M344" s="89">
        <f>$H$20/H344*E344</f>
        <v>30.483870967741932</v>
      </c>
      <c r="N344" s="57">
        <f t="shared" si="93"/>
        <v>0</v>
      </c>
      <c r="O344" s="62">
        <f t="shared" si="95"/>
        <v>79.63902505913407</v>
      </c>
      <c r="P344" s="94">
        <f t="shared" si="86"/>
        <v>36.981300000000005</v>
      </c>
      <c r="Q344" s="41">
        <f t="shared" si="87"/>
        <v>0</v>
      </c>
      <c r="R344" s="179">
        <f t="shared" si="88"/>
        <v>1.0768135000000001</v>
      </c>
      <c r="S344" s="177">
        <f t="shared" si="89"/>
        <v>27.1652048899</v>
      </c>
      <c r="T344" s="192">
        <f t="shared" si="94"/>
        <v>30.398445105000004</v>
      </c>
      <c r="U344" s="188">
        <f t="shared" si="90"/>
        <v>39.82196308755001</v>
      </c>
      <c r="V344" s="177">
        <f t="shared" si="91"/>
        <v>39.821963087550003</v>
      </c>
      <c r="W344" s="41">
        <f t="shared" si="92"/>
        <v>0</v>
      </c>
    </row>
    <row r="345" spans="1:23">
      <c r="A345" s="35">
        <v>17</v>
      </c>
      <c r="B345" s="2" t="s">
        <v>202</v>
      </c>
      <c r="C345" s="7">
        <v>25.227399999999999</v>
      </c>
      <c r="D345" s="126">
        <v>55</v>
      </c>
      <c r="E345" s="126">
        <v>45</v>
      </c>
      <c r="F345" s="126">
        <v>5</v>
      </c>
      <c r="G345" s="51">
        <v>25.23</v>
      </c>
      <c r="H345" s="43">
        <v>0.25</v>
      </c>
      <c r="I345" s="43">
        <v>0</v>
      </c>
      <c r="J345" s="51">
        <f t="shared" si="84"/>
        <v>31.537500000000001</v>
      </c>
      <c r="K345" s="51">
        <f t="shared" si="85"/>
        <v>31.537500000000001</v>
      </c>
      <c r="L345" s="88">
        <f>$G$21/G345*(D345)</f>
        <v>55</v>
      </c>
      <c r="M345" s="89">
        <f>$H$21/H345*E345</f>
        <v>37.799999999999997</v>
      </c>
      <c r="N345" s="57">
        <f t="shared" si="93"/>
        <v>0</v>
      </c>
      <c r="O345" s="62">
        <f t="shared" si="95"/>
        <v>92.8</v>
      </c>
      <c r="P345" s="94">
        <f t="shared" si="86"/>
        <v>31.537500000000001</v>
      </c>
      <c r="Q345" s="41">
        <f t="shared" si="87"/>
        <v>0</v>
      </c>
      <c r="R345" s="179">
        <f t="shared" si="88"/>
        <v>1.0768135000000001</v>
      </c>
      <c r="S345" s="177">
        <f t="shared" si="89"/>
        <v>27.1652048899</v>
      </c>
      <c r="T345" s="192">
        <f t="shared" si="94"/>
        <v>27.168004605000004</v>
      </c>
      <c r="U345" s="188">
        <f t="shared" si="90"/>
        <v>33.960005756250006</v>
      </c>
      <c r="V345" s="177">
        <f t="shared" si="91"/>
        <v>33.960005756250006</v>
      </c>
      <c r="W345" s="41">
        <f t="shared" si="92"/>
        <v>0</v>
      </c>
    </row>
    <row r="346" spans="1:23">
      <c r="A346" s="35">
        <v>18</v>
      </c>
      <c r="B346" s="2" t="s">
        <v>203</v>
      </c>
      <c r="C346" s="7">
        <v>27.7379</v>
      </c>
      <c r="D346" s="126">
        <v>55</v>
      </c>
      <c r="E346" s="126">
        <v>45</v>
      </c>
      <c r="F346" s="126">
        <v>5</v>
      </c>
      <c r="G346" s="51">
        <v>27.74</v>
      </c>
      <c r="H346" s="43">
        <v>0.25</v>
      </c>
      <c r="I346" s="43">
        <v>0</v>
      </c>
      <c r="J346" s="51">
        <f t="shared" si="84"/>
        <v>34.674999999999997</v>
      </c>
      <c r="K346" s="51">
        <f t="shared" si="85"/>
        <v>34.674999999999997</v>
      </c>
      <c r="L346" s="88">
        <f>$G$22/G346*(D346)</f>
        <v>55</v>
      </c>
      <c r="M346" s="89">
        <f>$H$22/H346*E346</f>
        <v>37.799999999999997</v>
      </c>
      <c r="N346" s="57">
        <f t="shared" si="93"/>
        <v>0</v>
      </c>
      <c r="O346" s="62">
        <f t="shared" si="95"/>
        <v>92.8</v>
      </c>
      <c r="P346" s="94">
        <f t="shared" si="86"/>
        <v>34.674999999999997</v>
      </c>
      <c r="Q346" s="41">
        <f t="shared" si="87"/>
        <v>0</v>
      </c>
      <c r="R346" s="179">
        <f t="shared" si="88"/>
        <v>1.0768135000000001</v>
      </c>
      <c r="S346" s="177">
        <f t="shared" si="89"/>
        <v>29.868545181650003</v>
      </c>
      <c r="T346" s="192">
        <f t="shared" si="94"/>
        <v>29.87080649</v>
      </c>
      <c r="U346" s="188">
        <f t="shared" si="90"/>
        <v>37.338508112500001</v>
      </c>
      <c r="V346" s="177">
        <f t="shared" si="91"/>
        <v>37.338508112500001</v>
      </c>
      <c r="W346" s="41">
        <f t="shared" si="92"/>
        <v>0</v>
      </c>
    </row>
    <row r="347" spans="1:23">
      <c r="A347" s="35">
        <v>19</v>
      </c>
      <c r="B347" s="2" t="s">
        <v>204</v>
      </c>
      <c r="C347" s="7">
        <v>31.227799999999998</v>
      </c>
      <c r="D347" s="126">
        <v>55</v>
      </c>
      <c r="E347" s="126">
        <v>45</v>
      </c>
      <c r="F347" s="126">
        <v>5</v>
      </c>
      <c r="G347" s="51">
        <v>31.23</v>
      </c>
      <c r="H347" s="43">
        <v>0.25</v>
      </c>
      <c r="I347" s="43">
        <v>0</v>
      </c>
      <c r="J347" s="51">
        <f t="shared" si="84"/>
        <v>39.037500000000001</v>
      </c>
      <c r="K347" s="51">
        <f t="shared" si="85"/>
        <v>39.037500000000001</v>
      </c>
      <c r="L347" s="88">
        <f>$G$23/G347*(D347)</f>
        <v>55</v>
      </c>
      <c r="M347" s="89">
        <f>$H$23/H347*E347</f>
        <v>37.799999999999997</v>
      </c>
      <c r="N347" s="57">
        <f t="shared" si="93"/>
        <v>0</v>
      </c>
      <c r="O347" s="62">
        <f t="shared" si="95"/>
        <v>92.8</v>
      </c>
      <c r="P347" s="94">
        <f t="shared" si="86"/>
        <v>39.037500000000001</v>
      </c>
      <c r="Q347" s="41">
        <f t="shared" si="87"/>
        <v>0</v>
      </c>
      <c r="R347" s="179">
        <f t="shared" si="88"/>
        <v>1.0768135000000001</v>
      </c>
      <c r="S347" s="177">
        <f t="shared" si="89"/>
        <v>33.626516615299998</v>
      </c>
      <c r="T347" s="192">
        <f t="shared" si="94"/>
        <v>33.628885605000001</v>
      </c>
      <c r="U347" s="188">
        <f t="shared" si="90"/>
        <v>42.036107006250006</v>
      </c>
      <c r="V347" s="177">
        <f t="shared" si="91"/>
        <v>42.036107006249999</v>
      </c>
      <c r="W347" s="41">
        <f t="shared" si="92"/>
        <v>0</v>
      </c>
    </row>
    <row r="348" spans="1:23">
      <c r="A348" s="35">
        <v>20</v>
      </c>
      <c r="B348" s="2" t="s">
        <v>205</v>
      </c>
      <c r="C348" s="7">
        <v>22.131399999999999</v>
      </c>
      <c r="D348" s="126">
        <v>55</v>
      </c>
      <c r="E348" s="126">
        <v>45</v>
      </c>
      <c r="F348" s="126">
        <v>5</v>
      </c>
      <c r="G348" s="51">
        <v>22.13</v>
      </c>
      <c r="H348" s="43">
        <v>0.25</v>
      </c>
      <c r="I348" s="43">
        <v>0</v>
      </c>
      <c r="J348" s="51">
        <f t="shared" si="84"/>
        <v>27.662499999999998</v>
      </c>
      <c r="K348" s="51">
        <f t="shared" si="85"/>
        <v>27.662499999999998</v>
      </c>
      <c r="L348" s="88">
        <f>$G$24/G348*(D348)</f>
        <v>55</v>
      </c>
      <c r="M348" s="89">
        <f>$H$24/H348*E348</f>
        <v>37.799999999999997</v>
      </c>
      <c r="N348" s="57">
        <f t="shared" si="93"/>
        <v>0</v>
      </c>
      <c r="O348" s="62">
        <f t="shared" si="95"/>
        <v>92.8</v>
      </c>
      <c r="P348" s="94">
        <f t="shared" si="86"/>
        <v>27.662499999999998</v>
      </c>
      <c r="Q348" s="41">
        <f t="shared" si="87"/>
        <v>0</v>
      </c>
      <c r="R348" s="179">
        <f t="shared" si="88"/>
        <v>1.0768135000000001</v>
      </c>
      <c r="S348" s="177">
        <f t="shared" si="89"/>
        <v>23.8313902939</v>
      </c>
      <c r="T348" s="192">
        <f t="shared" si="94"/>
        <v>23.829882755</v>
      </c>
      <c r="U348" s="188">
        <f t="shared" si="90"/>
        <v>29.78735344375</v>
      </c>
      <c r="V348" s="177">
        <f t="shared" si="91"/>
        <v>29.78735344375</v>
      </c>
      <c r="W348" s="41">
        <f t="shared" si="92"/>
        <v>0</v>
      </c>
    </row>
    <row r="349" spans="1:23">
      <c r="A349" s="35">
        <v>21</v>
      </c>
      <c r="B349" s="2" t="s">
        <v>206</v>
      </c>
      <c r="C349" s="7">
        <v>24.058700000000002</v>
      </c>
      <c r="D349" s="126">
        <v>55</v>
      </c>
      <c r="E349" s="126">
        <v>45</v>
      </c>
      <c r="F349" s="126">
        <v>5</v>
      </c>
      <c r="G349" s="51">
        <v>24.06</v>
      </c>
      <c r="H349" s="43">
        <v>0.26</v>
      </c>
      <c r="I349" s="43">
        <v>0</v>
      </c>
      <c r="J349" s="51">
        <f t="shared" si="84"/>
        <v>30.3156</v>
      </c>
      <c r="K349" s="51">
        <f t="shared" si="85"/>
        <v>30.3156</v>
      </c>
      <c r="L349" s="88">
        <f>$G$25/G349*(D349)</f>
        <v>55</v>
      </c>
      <c r="M349" s="89">
        <f>$H$25/H349*E349</f>
        <v>36.34615384615384</v>
      </c>
      <c r="N349" s="57">
        <f t="shared" si="93"/>
        <v>0</v>
      </c>
      <c r="O349" s="62">
        <f t="shared" si="95"/>
        <v>91.34615384615384</v>
      </c>
      <c r="P349" s="94">
        <f t="shared" si="86"/>
        <v>30.3156</v>
      </c>
      <c r="Q349" s="41">
        <f t="shared" si="87"/>
        <v>0</v>
      </c>
      <c r="R349" s="179">
        <f t="shared" si="88"/>
        <v>1.0768135000000001</v>
      </c>
      <c r="S349" s="177">
        <f t="shared" si="89"/>
        <v>25.906732952450003</v>
      </c>
      <c r="T349" s="192">
        <f t="shared" si="94"/>
        <v>25.908132810000001</v>
      </c>
      <c r="U349" s="188">
        <f t="shared" si="90"/>
        <v>32.644247340600003</v>
      </c>
      <c r="V349" s="177">
        <f t="shared" si="91"/>
        <v>32.644247340600003</v>
      </c>
      <c r="W349" s="41">
        <f t="shared" si="92"/>
        <v>0</v>
      </c>
    </row>
    <row r="350" spans="1:23" ht="15.75" thickBot="1">
      <c r="A350" s="44">
        <v>22</v>
      </c>
      <c r="B350" s="10" t="s">
        <v>207</v>
      </c>
      <c r="C350" s="11">
        <v>26.4529</v>
      </c>
      <c r="D350" s="127">
        <v>55</v>
      </c>
      <c r="E350" s="127">
        <v>45</v>
      </c>
      <c r="F350" s="126">
        <v>5</v>
      </c>
      <c r="G350" s="53">
        <v>26.45</v>
      </c>
      <c r="H350" s="46">
        <v>0.27</v>
      </c>
      <c r="I350" s="43">
        <v>0</v>
      </c>
      <c r="J350" s="51">
        <f t="shared" si="84"/>
        <v>33.591499999999996</v>
      </c>
      <c r="K350" s="51">
        <f t="shared" si="85"/>
        <v>33.591499999999996</v>
      </c>
      <c r="L350" s="90">
        <f>$G$26/G350*(D350)</f>
        <v>55</v>
      </c>
      <c r="M350" s="89">
        <f>$H$26/H350*E350</f>
        <v>34.999999999999993</v>
      </c>
      <c r="N350" s="57">
        <f t="shared" si="93"/>
        <v>0</v>
      </c>
      <c r="O350" s="63">
        <f t="shared" si="95"/>
        <v>90</v>
      </c>
      <c r="P350" s="95">
        <f t="shared" si="86"/>
        <v>33.591499999999996</v>
      </c>
      <c r="Q350" s="41">
        <f t="shared" si="87"/>
        <v>0</v>
      </c>
      <c r="R350" s="179">
        <f t="shared" si="88"/>
        <v>1.0768135000000001</v>
      </c>
      <c r="S350" s="177">
        <f t="shared" si="89"/>
        <v>28.484839834150002</v>
      </c>
      <c r="T350" s="192">
        <f t="shared" si="94"/>
        <v>28.481717075000002</v>
      </c>
      <c r="U350" s="188">
        <f t="shared" si="90"/>
        <v>36.171780685249999</v>
      </c>
      <c r="V350" s="177">
        <f t="shared" si="91"/>
        <v>36.171780685250006</v>
      </c>
      <c r="W350" s="41">
        <f t="shared" si="92"/>
        <v>0</v>
      </c>
    </row>
    <row r="351" spans="1:23" ht="16.5" thickBot="1">
      <c r="A351" s="265" t="s">
        <v>77</v>
      </c>
      <c r="B351" s="266"/>
      <c r="C351" s="266"/>
      <c r="D351" s="266"/>
      <c r="E351" s="266"/>
      <c r="F351" s="266"/>
      <c r="G351" s="266"/>
      <c r="H351" s="266"/>
      <c r="I351" s="266"/>
      <c r="J351" s="266"/>
      <c r="K351" s="266"/>
      <c r="L351" s="266"/>
      <c r="M351" s="266"/>
      <c r="N351" s="121"/>
      <c r="O351" s="64">
        <f>SUM(O329:O350)</f>
        <v>1917.4207650539709</v>
      </c>
      <c r="P351" s="55"/>
    </row>
  </sheetData>
  <sheetProtection algorithmName="SHA-512" hashValue="jaLg4Z16dv+3J/BmDfrbJ+CLelWl933ua+AyRGSfpF1XrENKkiNQzlM4tIA8FZ3imQZ5QwTWEcZPi2wT33tJmg==" saltValue="R3k9zDcshwYBEzLxJeIfuA==" spinCount="100000" sheet="1" objects="1" scenarios="1"/>
  <mergeCells count="14">
    <mergeCell ref="A351:M351"/>
    <mergeCell ref="A270:M270"/>
    <mergeCell ref="A297:M297"/>
    <mergeCell ref="A324:M324"/>
    <mergeCell ref="A135:M135"/>
    <mergeCell ref="A162:M162"/>
    <mergeCell ref="A189:M189"/>
    <mergeCell ref="A216:M216"/>
    <mergeCell ref="A243:M243"/>
    <mergeCell ref="A1:C1"/>
    <mergeCell ref="A27:M27"/>
    <mergeCell ref="A54:M54"/>
    <mergeCell ref="A81:M81"/>
    <mergeCell ref="A108:M108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722D-4B72-4A24-86F5-C21CC5354C41}">
  <dimension ref="A1:W117"/>
  <sheetViews>
    <sheetView topLeftCell="A91" workbookViewId="0">
      <selection activeCell="G118" sqref="G118"/>
    </sheetView>
  </sheetViews>
  <sheetFormatPr defaultColWidth="9.140625" defaultRowHeight="15"/>
  <cols>
    <col min="1" max="1" width="15.7109375" style="24" bestFit="1" customWidth="1"/>
    <col min="2" max="2" width="30.5703125" style="24" customWidth="1"/>
    <col min="3" max="3" width="13.7109375" style="49" customWidth="1"/>
    <col min="4" max="4" width="12.28515625" style="128" customWidth="1"/>
    <col min="5" max="6" width="14.5703125" style="128" customWidth="1"/>
    <col min="7" max="7" width="15.85546875" style="49" customWidth="1"/>
    <col min="8" max="8" width="12.140625" style="131" customWidth="1"/>
    <col min="9" max="9" width="14.28515625" style="131" customWidth="1"/>
    <col min="10" max="10" width="12.140625" style="49" customWidth="1"/>
    <col min="11" max="11" width="14.28515625" style="49" customWidth="1"/>
    <col min="12" max="12" width="10.5703125" style="23" customWidth="1"/>
    <col min="13" max="14" width="14.140625" style="22" customWidth="1"/>
    <col min="15" max="15" width="9.7109375" style="22" customWidth="1"/>
    <col min="16" max="16" width="17.7109375" style="20" customWidth="1"/>
    <col min="17" max="17" width="9.140625" style="24" customWidth="1"/>
    <col min="18" max="18" width="12.42578125" style="171" customWidth="1"/>
    <col min="19" max="19" width="12.85546875" style="41" customWidth="1"/>
    <col min="20" max="20" width="15.140625" style="258" bestFit="1" customWidth="1"/>
    <col min="21" max="21" width="9.140625" style="258"/>
    <col min="22" max="22" width="17.85546875" style="24" customWidth="1"/>
    <col min="23" max="16384" width="9.140625" style="24"/>
  </cols>
  <sheetData>
    <row r="1" spans="1:17" ht="15.75">
      <c r="A1" s="264" t="s">
        <v>112</v>
      </c>
      <c r="B1" s="264"/>
      <c r="C1" s="264"/>
      <c r="D1" s="122"/>
      <c r="E1" s="122"/>
      <c r="F1" s="122"/>
      <c r="G1" s="160"/>
      <c r="H1" s="21"/>
      <c r="I1" s="21"/>
      <c r="J1" s="20"/>
      <c r="K1" s="20"/>
      <c r="L1" s="22"/>
    </row>
    <row r="2" spans="1:17" ht="15.75">
      <c r="A2" s="168"/>
      <c r="B2" s="168"/>
      <c r="C2" s="25"/>
      <c r="D2" s="122"/>
      <c r="E2" s="122"/>
      <c r="F2" s="122"/>
      <c r="G2" s="73"/>
      <c r="H2" s="21"/>
      <c r="I2" s="21"/>
      <c r="J2" s="20"/>
      <c r="K2" s="20"/>
      <c r="L2" s="22"/>
    </row>
    <row r="3" spans="1:17" ht="15.75" hidden="1">
      <c r="A3" s="26" t="s">
        <v>31</v>
      </c>
      <c r="B3" s="27" t="s">
        <v>32</v>
      </c>
      <c r="C3" s="50"/>
      <c r="D3" s="123"/>
      <c r="E3" s="124" t="s">
        <v>33</v>
      </c>
      <c r="F3" s="123"/>
      <c r="G3" s="28"/>
      <c r="H3" s="29"/>
      <c r="I3" s="29"/>
      <c r="J3" s="28"/>
      <c r="K3" s="28"/>
      <c r="L3" s="30"/>
      <c r="M3" s="30"/>
      <c r="N3" s="30"/>
      <c r="O3" s="60"/>
      <c r="P3" s="32"/>
    </row>
    <row r="4" spans="1:17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17" hidden="1">
      <c r="A5" s="35">
        <v>1</v>
      </c>
      <c r="B5" s="4" t="s">
        <v>113</v>
      </c>
      <c r="C5" s="7">
        <v>33.533000000000001</v>
      </c>
      <c r="D5" s="126">
        <v>55</v>
      </c>
      <c r="E5" s="126">
        <v>45</v>
      </c>
      <c r="F5" s="126">
        <v>5</v>
      </c>
      <c r="G5" s="42">
        <v>41.91</v>
      </c>
      <c r="H5" s="43">
        <v>0.21</v>
      </c>
      <c r="I5" s="43">
        <v>0</v>
      </c>
      <c r="J5" s="51">
        <f t="shared" ref="J5:J8" si="0">G5+(G5*H5)</f>
        <v>50.711099999999995</v>
      </c>
      <c r="K5" s="51">
        <f t="shared" ref="K5:K8" si="1">J5-(J5*I5)</f>
        <v>50.711099999999995</v>
      </c>
      <c r="L5" s="88">
        <f>$G$41/G5*(D5)</f>
        <v>44.002624671916017</v>
      </c>
      <c r="M5" s="89">
        <f>$H$5/H5*E5</f>
        <v>45</v>
      </c>
      <c r="N5" s="40">
        <f>I5/$I$68*(F5)</f>
        <v>0</v>
      </c>
      <c r="O5" s="62">
        <f>L5+M5+N5</f>
        <v>89.00262467191601</v>
      </c>
      <c r="P5" s="94">
        <f>G5+(G5*H5)</f>
        <v>50.711099999999995</v>
      </c>
      <c r="Q5" s="41">
        <f>J5-P5</f>
        <v>0</v>
      </c>
    </row>
    <row r="6" spans="1:17" hidden="1">
      <c r="A6" s="35">
        <v>2</v>
      </c>
      <c r="B6" s="4" t="s">
        <v>114</v>
      </c>
      <c r="C6" s="7">
        <v>37.754800000000003</v>
      </c>
      <c r="D6" s="126">
        <v>55</v>
      </c>
      <c r="E6" s="126">
        <v>45</v>
      </c>
      <c r="F6" s="126">
        <v>5</v>
      </c>
      <c r="G6" s="42">
        <v>47.19</v>
      </c>
      <c r="H6" s="43">
        <v>0.21</v>
      </c>
      <c r="I6" s="43">
        <v>0</v>
      </c>
      <c r="J6" s="51">
        <f t="shared" si="0"/>
        <v>57.099899999999998</v>
      </c>
      <c r="K6" s="51">
        <f t="shared" si="1"/>
        <v>57.099899999999998</v>
      </c>
      <c r="L6" s="88">
        <f>$G$42/G6*(D6)</f>
        <v>43.997668997668995</v>
      </c>
      <c r="M6" s="89">
        <f>$H$6/H6*E6</f>
        <v>45</v>
      </c>
      <c r="N6" s="40">
        <f t="shared" ref="N6:N8" si="2">I6/$I$68*(F6)</f>
        <v>0</v>
      </c>
      <c r="O6" s="62">
        <f>L6+M6+N6</f>
        <v>88.997668997668995</v>
      </c>
      <c r="P6" s="94">
        <f t="shared" ref="P6:P8" si="3">G6+(G6*H6)</f>
        <v>57.099899999999998</v>
      </c>
      <c r="Q6" s="41">
        <f t="shared" ref="Q6:Q8" si="4">J6-P6</f>
        <v>0</v>
      </c>
    </row>
    <row r="7" spans="1:17" hidden="1">
      <c r="A7" s="35">
        <v>3</v>
      </c>
      <c r="B7" s="4" t="s">
        <v>115</v>
      </c>
      <c r="C7" s="7">
        <v>25.832899999999999</v>
      </c>
      <c r="D7" s="126">
        <v>55</v>
      </c>
      <c r="E7" s="126">
        <v>45</v>
      </c>
      <c r="F7" s="126">
        <v>5</v>
      </c>
      <c r="G7" s="42">
        <v>32.29</v>
      </c>
      <c r="H7" s="43">
        <v>0.21</v>
      </c>
      <c r="I7" s="43">
        <v>0</v>
      </c>
      <c r="J7" s="51">
        <f t="shared" si="0"/>
        <v>39.070900000000002</v>
      </c>
      <c r="K7" s="51">
        <f t="shared" si="1"/>
        <v>39.070900000000002</v>
      </c>
      <c r="L7" s="88">
        <f>$G$43/G7*(D7)</f>
        <v>43.996593372561165</v>
      </c>
      <c r="M7" s="89">
        <f>$H$7/H7*E7</f>
        <v>45</v>
      </c>
      <c r="N7" s="40">
        <f t="shared" si="2"/>
        <v>0</v>
      </c>
      <c r="O7" s="62">
        <f>L7+M7+N7</f>
        <v>88.996593372561165</v>
      </c>
      <c r="P7" s="94">
        <f t="shared" si="3"/>
        <v>39.070900000000002</v>
      </c>
      <c r="Q7" s="41">
        <f t="shared" si="4"/>
        <v>0</v>
      </c>
    </row>
    <row r="8" spans="1:17" ht="15.75" hidden="1" thickBot="1">
      <c r="A8" s="44">
        <v>4</v>
      </c>
      <c r="B8" s="105" t="s">
        <v>116</v>
      </c>
      <c r="C8" s="11">
        <v>28.403600000000001</v>
      </c>
      <c r="D8" s="127">
        <v>55</v>
      </c>
      <c r="E8" s="127">
        <v>45</v>
      </c>
      <c r="F8" s="127">
        <v>5</v>
      </c>
      <c r="G8" s="67">
        <v>35.5</v>
      </c>
      <c r="H8" s="46">
        <v>0.21</v>
      </c>
      <c r="I8" s="43">
        <v>0</v>
      </c>
      <c r="J8" s="51">
        <f t="shared" si="0"/>
        <v>42.954999999999998</v>
      </c>
      <c r="K8" s="51">
        <f t="shared" si="1"/>
        <v>42.954999999999998</v>
      </c>
      <c r="L8" s="88">
        <f>$G$44/G8*(D8)</f>
        <v>43.999999999999993</v>
      </c>
      <c r="M8" s="89">
        <f>$H$8/H8*E8</f>
        <v>45</v>
      </c>
      <c r="N8" s="40">
        <f t="shared" si="2"/>
        <v>0</v>
      </c>
      <c r="O8" s="63">
        <f>L8+M8+N8</f>
        <v>89</v>
      </c>
      <c r="P8" s="95">
        <f t="shared" si="3"/>
        <v>42.954999999999998</v>
      </c>
      <c r="Q8" s="41">
        <f t="shared" si="4"/>
        <v>0</v>
      </c>
    </row>
    <row r="9" spans="1:17" ht="16.5" hidden="1" thickBot="1">
      <c r="A9" s="265" t="s">
        <v>77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121"/>
      <c r="O9" s="64">
        <f>SUM(O5:O8)</f>
        <v>355.99688704214617</v>
      </c>
      <c r="P9" s="55"/>
    </row>
    <row r="10" spans="1:17" hidden="1"/>
    <row r="11" spans="1:17" ht="15.75" hidden="1" thickBot="1"/>
    <row r="12" spans="1:17" ht="15.75" hidden="1">
      <c r="A12" s="26" t="s">
        <v>31</v>
      </c>
      <c r="B12" s="27" t="s">
        <v>1</v>
      </c>
      <c r="C12" s="50"/>
      <c r="D12" s="123"/>
      <c r="E12" s="123"/>
      <c r="F12" s="123"/>
      <c r="G12" s="28"/>
      <c r="H12" s="29"/>
      <c r="I12" s="29"/>
      <c r="J12" s="28"/>
      <c r="K12" s="28"/>
      <c r="L12" s="30"/>
      <c r="M12" s="30"/>
      <c r="N12" s="30"/>
      <c r="O12" s="60"/>
      <c r="P12" s="32"/>
    </row>
    <row r="13" spans="1:17" ht="78.75" hidden="1">
      <c r="A13" s="12" t="s">
        <v>34</v>
      </c>
      <c r="B13" s="1" t="s">
        <v>35</v>
      </c>
      <c r="C13" s="6" t="s">
        <v>36</v>
      </c>
      <c r="D13" s="125" t="s">
        <v>37</v>
      </c>
      <c r="E13" s="125" t="s">
        <v>38</v>
      </c>
      <c r="F13" s="125" t="s">
        <v>39</v>
      </c>
      <c r="G13" s="6" t="s">
        <v>40</v>
      </c>
      <c r="H13" s="5" t="s">
        <v>41</v>
      </c>
      <c r="I13" s="5" t="s">
        <v>42</v>
      </c>
      <c r="J13" s="6" t="s">
        <v>43</v>
      </c>
      <c r="K13" s="6" t="s">
        <v>44</v>
      </c>
      <c r="L13" s="33" t="s">
        <v>45</v>
      </c>
      <c r="M13" s="33" t="s">
        <v>46</v>
      </c>
      <c r="N13" s="33" t="s">
        <v>47</v>
      </c>
      <c r="O13" s="61" t="s">
        <v>48</v>
      </c>
      <c r="P13" s="91" t="s">
        <v>49</v>
      </c>
    </row>
    <row r="14" spans="1:17" hidden="1">
      <c r="A14" s="35">
        <v>1</v>
      </c>
      <c r="B14" s="4" t="s">
        <v>113</v>
      </c>
      <c r="C14" s="7">
        <v>33.533000000000001</v>
      </c>
      <c r="D14" s="126">
        <v>55</v>
      </c>
      <c r="E14" s="126">
        <v>45</v>
      </c>
      <c r="F14" s="126">
        <v>5</v>
      </c>
      <c r="G14" s="51">
        <v>0</v>
      </c>
      <c r="H14" s="43">
        <v>0</v>
      </c>
      <c r="I14" s="43">
        <v>0</v>
      </c>
      <c r="J14" s="51">
        <f t="shared" ref="J14:J17" si="5">G14+(G14*H14)</f>
        <v>0</v>
      </c>
      <c r="K14" s="51">
        <f t="shared" ref="K14:K17" si="6">J14-(J14*I14)</f>
        <v>0</v>
      </c>
      <c r="L14" s="88">
        <v>0</v>
      </c>
      <c r="M14" s="89">
        <v>0</v>
      </c>
      <c r="N14" s="40">
        <f>I14/$I$68*(F14)</f>
        <v>0</v>
      </c>
      <c r="O14" s="62">
        <f>L14+M14+N14</f>
        <v>0</v>
      </c>
      <c r="P14" s="94">
        <v>0</v>
      </c>
      <c r="Q14" s="41">
        <f t="shared" ref="Q14:Q17" si="7">J14-P14</f>
        <v>0</v>
      </c>
    </row>
    <row r="15" spans="1:17" hidden="1">
      <c r="A15" s="35">
        <v>2</v>
      </c>
      <c r="B15" s="4" t="s">
        <v>114</v>
      </c>
      <c r="C15" s="7">
        <v>37.754800000000003</v>
      </c>
      <c r="D15" s="126">
        <v>55</v>
      </c>
      <c r="E15" s="126">
        <v>45</v>
      </c>
      <c r="F15" s="126">
        <v>5</v>
      </c>
      <c r="G15" s="51">
        <v>0</v>
      </c>
      <c r="H15" s="43">
        <v>0</v>
      </c>
      <c r="I15" s="43">
        <v>0</v>
      </c>
      <c r="J15" s="51">
        <f t="shared" si="5"/>
        <v>0</v>
      </c>
      <c r="K15" s="51">
        <f t="shared" si="6"/>
        <v>0</v>
      </c>
      <c r="L15" s="88">
        <v>0</v>
      </c>
      <c r="M15" s="89">
        <v>0</v>
      </c>
      <c r="N15" s="40">
        <f t="shared" ref="N15:N17" si="8">I15/$I$68*(F15)</f>
        <v>0</v>
      </c>
      <c r="O15" s="62">
        <f>L15+M15+N15</f>
        <v>0</v>
      </c>
      <c r="P15" s="94">
        <v>0</v>
      </c>
      <c r="Q15" s="41">
        <f t="shared" si="7"/>
        <v>0</v>
      </c>
    </row>
    <row r="16" spans="1:17" hidden="1">
      <c r="A16" s="35">
        <v>3</v>
      </c>
      <c r="B16" s="4" t="s">
        <v>115</v>
      </c>
      <c r="C16" s="7">
        <v>25.832899999999999</v>
      </c>
      <c r="D16" s="126">
        <v>55</v>
      </c>
      <c r="E16" s="126">
        <v>45</v>
      </c>
      <c r="F16" s="126">
        <v>5</v>
      </c>
      <c r="G16" s="51">
        <v>0</v>
      </c>
      <c r="H16" s="43">
        <v>0</v>
      </c>
      <c r="I16" s="43">
        <v>0</v>
      </c>
      <c r="J16" s="51">
        <f t="shared" si="5"/>
        <v>0</v>
      </c>
      <c r="K16" s="51">
        <f t="shared" si="6"/>
        <v>0</v>
      </c>
      <c r="L16" s="88">
        <v>0</v>
      </c>
      <c r="M16" s="89">
        <v>0</v>
      </c>
      <c r="N16" s="40">
        <f t="shared" si="8"/>
        <v>0</v>
      </c>
      <c r="O16" s="62">
        <f>L16+M16+N16</f>
        <v>0</v>
      </c>
      <c r="P16" s="94">
        <v>0</v>
      </c>
      <c r="Q16" s="41">
        <f t="shared" si="7"/>
        <v>0</v>
      </c>
    </row>
    <row r="17" spans="1:17" ht="15.75" hidden="1" thickBot="1">
      <c r="A17" s="44">
        <v>4</v>
      </c>
      <c r="B17" s="105" t="s">
        <v>116</v>
      </c>
      <c r="C17" s="11">
        <v>28.403600000000001</v>
      </c>
      <c r="D17" s="127">
        <v>55</v>
      </c>
      <c r="E17" s="127">
        <v>45</v>
      </c>
      <c r="F17" s="127">
        <v>5</v>
      </c>
      <c r="G17" s="51">
        <v>0</v>
      </c>
      <c r="H17" s="43">
        <v>0</v>
      </c>
      <c r="I17" s="46">
        <v>0</v>
      </c>
      <c r="J17" s="51">
        <f t="shared" si="5"/>
        <v>0</v>
      </c>
      <c r="K17" s="51">
        <f t="shared" si="6"/>
        <v>0</v>
      </c>
      <c r="L17" s="90">
        <v>0</v>
      </c>
      <c r="M17" s="89">
        <v>0</v>
      </c>
      <c r="N17" s="40">
        <f t="shared" si="8"/>
        <v>0</v>
      </c>
      <c r="O17" s="63">
        <v>0</v>
      </c>
      <c r="P17" s="95">
        <v>0</v>
      </c>
      <c r="Q17" s="41">
        <f t="shared" si="7"/>
        <v>0</v>
      </c>
    </row>
    <row r="18" spans="1:17" ht="16.5" hidden="1" thickBot="1">
      <c r="A18" s="265" t="s">
        <v>77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121"/>
      <c r="O18" s="64">
        <f>SUM(O14:O17)</f>
        <v>0</v>
      </c>
      <c r="P18" s="55"/>
    </row>
    <row r="19" spans="1:17" hidden="1"/>
    <row r="20" spans="1:17" ht="15.75" hidden="1" thickBot="1"/>
    <row r="21" spans="1:17" ht="15.75" hidden="1">
      <c r="A21" s="26" t="s">
        <v>31</v>
      </c>
      <c r="B21" s="27" t="s">
        <v>2</v>
      </c>
      <c r="C21" s="50"/>
      <c r="D21" s="123"/>
      <c r="E21" s="123"/>
      <c r="F21" s="123"/>
      <c r="G21" s="28"/>
      <c r="H21" s="29"/>
      <c r="I21" s="29"/>
      <c r="J21" s="28"/>
      <c r="K21" s="28"/>
      <c r="L21" s="30"/>
      <c r="M21" s="30"/>
      <c r="N21" s="30"/>
      <c r="O21" s="60"/>
      <c r="P21" s="32"/>
    </row>
    <row r="22" spans="1:17" ht="78.75" hidden="1">
      <c r="A22" s="12" t="s">
        <v>34</v>
      </c>
      <c r="B22" s="1" t="s">
        <v>35</v>
      </c>
      <c r="C22" s="6" t="s">
        <v>36</v>
      </c>
      <c r="D22" s="125" t="s">
        <v>37</v>
      </c>
      <c r="E22" s="125" t="s">
        <v>38</v>
      </c>
      <c r="F22" s="125" t="s">
        <v>39</v>
      </c>
      <c r="G22" s="6" t="s">
        <v>40</v>
      </c>
      <c r="H22" s="5" t="s">
        <v>41</v>
      </c>
      <c r="I22" s="5" t="s">
        <v>42</v>
      </c>
      <c r="J22" s="6" t="s">
        <v>43</v>
      </c>
      <c r="K22" s="6" t="s">
        <v>44</v>
      </c>
      <c r="L22" s="33" t="s">
        <v>45</v>
      </c>
      <c r="M22" s="33" t="s">
        <v>46</v>
      </c>
      <c r="N22" s="33" t="s">
        <v>47</v>
      </c>
      <c r="O22" s="61" t="s">
        <v>48</v>
      </c>
      <c r="P22" s="91" t="s">
        <v>49</v>
      </c>
    </row>
    <row r="23" spans="1:17" hidden="1">
      <c r="A23" s="35">
        <v>1</v>
      </c>
      <c r="B23" s="4" t="s">
        <v>113</v>
      </c>
      <c r="C23" s="7">
        <v>33.533000000000001</v>
      </c>
      <c r="D23" s="126">
        <v>55</v>
      </c>
      <c r="E23" s="126">
        <v>45</v>
      </c>
      <c r="F23" s="126">
        <v>5</v>
      </c>
      <c r="G23" s="51">
        <v>34</v>
      </c>
      <c r="H23" s="43">
        <v>0.55000000000000004</v>
      </c>
      <c r="I23" s="43">
        <v>5.0000000000000001E-3</v>
      </c>
      <c r="J23" s="51">
        <f t="shared" ref="J23:J26" si="9">G23+(G23*H23)</f>
        <v>52.7</v>
      </c>
      <c r="K23" s="51">
        <f t="shared" ref="K23:K26" si="10">J23-(J23*I23)</f>
        <v>52.436500000000002</v>
      </c>
      <c r="L23" s="88">
        <f>$G$41/G23*(D23)</f>
        <v>54.239705882352943</v>
      </c>
      <c r="M23" s="89">
        <f>$H$5/H23*E23</f>
        <v>17.18181818181818</v>
      </c>
      <c r="N23" s="40">
        <f>I23/$I$68*(F23)</f>
        <v>1.25</v>
      </c>
      <c r="O23" s="62">
        <f>L23+M23+N23</f>
        <v>72.671524064171123</v>
      </c>
      <c r="P23" s="94">
        <f t="shared" ref="P23:P26" si="11">G23+(G23*H23)</f>
        <v>52.7</v>
      </c>
      <c r="Q23" s="41">
        <f t="shared" ref="Q23:Q26" si="12">J23-P23</f>
        <v>0</v>
      </c>
    </row>
    <row r="24" spans="1:17" hidden="1">
      <c r="A24" s="35">
        <v>2</v>
      </c>
      <c r="B24" s="4" t="s">
        <v>114</v>
      </c>
      <c r="C24" s="7">
        <v>37.754800000000003</v>
      </c>
      <c r="D24" s="126">
        <v>55</v>
      </c>
      <c r="E24" s="126">
        <v>45</v>
      </c>
      <c r="F24" s="126">
        <v>5</v>
      </c>
      <c r="G24" s="51">
        <v>38</v>
      </c>
      <c r="H24" s="43">
        <v>0.55000000000000004</v>
      </c>
      <c r="I24" s="43">
        <v>5.0000000000000001E-3</v>
      </c>
      <c r="J24" s="51">
        <f t="shared" si="9"/>
        <v>58.900000000000006</v>
      </c>
      <c r="K24" s="51">
        <f t="shared" si="10"/>
        <v>58.605500000000006</v>
      </c>
      <c r="L24" s="88">
        <f>$G$42/G24*(D24)</f>
        <v>54.638157894736842</v>
      </c>
      <c r="M24" s="89">
        <f>$H$6/H24*E24</f>
        <v>17.18181818181818</v>
      </c>
      <c r="N24" s="40">
        <f t="shared" ref="N24:N26" si="13">I24/$I$68*(F24)</f>
        <v>1.25</v>
      </c>
      <c r="O24" s="62">
        <f>L24+M24+N24</f>
        <v>73.069976076555022</v>
      </c>
      <c r="P24" s="94">
        <f t="shared" si="11"/>
        <v>58.900000000000006</v>
      </c>
      <c r="Q24" s="41">
        <f t="shared" si="12"/>
        <v>0</v>
      </c>
    </row>
    <row r="25" spans="1:17" hidden="1">
      <c r="A25" s="35">
        <v>3</v>
      </c>
      <c r="B25" s="4" t="s">
        <v>115</v>
      </c>
      <c r="C25" s="7">
        <v>25.832899999999999</v>
      </c>
      <c r="D25" s="126">
        <v>55</v>
      </c>
      <c r="E25" s="126">
        <v>45</v>
      </c>
      <c r="F25" s="126">
        <v>5</v>
      </c>
      <c r="G25" s="51">
        <v>26</v>
      </c>
      <c r="H25" s="43">
        <v>0.55000000000000004</v>
      </c>
      <c r="I25" s="43">
        <v>5.0000000000000001E-3</v>
      </c>
      <c r="J25" s="51">
        <f t="shared" si="9"/>
        <v>40.299999999999997</v>
      </c>
      <c r="K25" s="51">
        <f t="shared" si="10"/>
        <v>40.098499999999994</v>
      </c>
      <c r="L25" s="88">
        <f>$G$43/G25*(D25)</f>
        <v>54.640384615384612</v>
      </c>
      <c r="M25" s="89">
        <f>$H$7/H25*E25</f>
        <v>17.18181818181818</v>
      </c>
      <c r="N25" s="40">
        <f t="shared" si="13"/>
        <v>1.25</v>
      </c>
      <c r="O25" s="62">
        <f>L25+M25+N25</f>
        <v>73.072202797202792</v>
      </c>
      <c r="P25" s="94">
        <f t="shared" si="11"/>
        <v>40.299999999999997</v>
      </c>
      <c r="Q25" s="41">
        <f t="shared" si="12"/>
        <v>0</v>
      </c>
    </row>
    <row r="26" spans="1:17" ht="15.75" hidden="1" thickBot="1">
      <c r="A26" s="44">
        <v>4</v>
      </c>
      <c r="B26" s="105" t="s">
        <v>116</v>
      </c>
      <c r="C26" s="11">
        <v>28.403600000000001</v>
      </c>
      <c r="D26" s="127">
        <v>55</v>
      </c>
      <c r="E26" s="127">
        <v>45</v>
      </c>
      <c r="F26" s="127">
        <v>5</v>
      </c>
      <c r="G26" s="53">
        <v>28.5</v>
      </c>
      <c r="H26" s="46">
        <v>0.55000000000000004</v>
      </c>
      <c r="I26" s="43">
        <v>5.0000000000000001E-3</v>
      </c>
      <c r="J26" s="51">
        <f t="shared" si="9"/>
        <v>44.174999999999997</v>
      </c>
      <c r="K26" s="51">
        <f t="shared" si="10"/>
        <v>43.954124999999998</v>
      </c>
      <c r="L26" s="90">
        <f>$G$44/G26*(D26)</f>
        <v>54.807017543859651</v>
      </c>
      <c r="M26" s="89">
        <f>$H$8/H26*E26</f>
        <v>17.18181818181818</v>
      </c>
      <c r="N26" s="40">
        <f t="shared" si="13"/>
        <v>1.25</v>
      </c>
      <c r="O26" s="63">
        <f>L26+M26+N26</f>
        <v>73.238835725677831</v>
      </c>
      <c r="P26" s="95">
        <f t="shared" si="11"/>
        <v>44.174999999999997</v>
      </c>
      <c r="Q26" s="41">
        <f t="shared" si="12"/>
        <v>0</v>
      </c>
    </row>
    <row r="27" spans="1:17" ht="16.5" hidden="1" thickBot="1">
      <c r="A27" s="265" t="s">
        <v>77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121"/>
      <c r="O27" s="64">
        <f>SUM(O23:O26)</f>
        <v>292.05253866360681</v>
      </c>
      <c r="P27" s="55"/>
    </row>
    <row r="28" spans="1:17" hidden="1"/>
    <row r="29" spans="1:17" ht="15.75" hidden="1" thickBot="1"/>
    <row r="30" spans="1:17" ht="15.75" hidden="1">
      <c r="A30" s="26" t="s">
        <v>31</v>
      </c>
      <c r="B30" s="54" t="s">
        <v>3</v>
      </c>
      <c r="C30" s="50"/>
      <c r="D30" s="123"/>
      <c r="E30" s="123"/>
      <c r="F30" s="123"/>
      <c r="G30" s="28"/>
      <c r="H30" s="29"/>
      <c r="I30" s="29"/>
      <c r="J30" s="28"/>
      <c r="K30" s="28"/>
      <c r="L30" s="30"/>
      <c r="M30" s="30"/>
      <c r="N30" s="30"/>
      <c r="O30" s="60"/>
      <c r="P30" s="32"/>
    </row>
    <row r="31" spans="1:17" ht="78.75" hidden="1">
      <c r="A31" s="12" t="s">
        <v>34</v>
      </c>
      <c r="B31" s="1" t="s">
        <v>35</v>
      </c>
      <c r="C31" s="6" t="s">
        <v>36</v>
      </c>
      <c r="D31" s="125" t="s">
        <v>37</v>
      </c>
      <c r="E31" s="125" t="s">
        <v>38</v>
      </c>
      <c r="F31" s="125" t="s">
        <v>39</v>
      </c>
      <c r="G31" s="6" t="s">
        <v>40</v>
      </c>
      <c r="H31" s="5" t="s">
        <v>41</v>
      </c>
      <c r="I31" s="5" t="s">
        <v>42</v>
      </c>
      <c r="J31" s="6" t="s">
        <v>43</v>
      </c>
      <c r="K31" s="6" t="s">
        <v>44</v>
      </c>
      <c r="L31" s="33" t="s">
        <v>45</v>
      </c>
      <c r="M31" s="33" t="s">
        <v>46</v>
      </c>
      <c r="N31" s="33" t="s">
        <v>47</v>
      </c>
      <c r="O31" s="61" t="s">
        <v>48</v>
      </c>
      <c r="P31" s="91" t="s">
        <v>49</v>
      </c>
    </row>
    <row r="32" spans="1:17" hidden="1">
      <c r="A32" s="35">
        <v>1</v>
      </c>
      <c r="B32" s="4" t="s">
        <v>113</v>
      </c>
      <c r="C32" s="7">
        <v>33.533000000000001</v>
      </c>
      <c r="D32" s="126">
        <v>55</v>
      </c>
      <c r="E32" s="126">
        <v>45</v>
      </c>
      <c r="F32" s="126">
        <v>5</v>
      </c>
      <c r="G32" s="51">
        <v>37.96</v>
      </c>
      <c r="H32" s="43">
        <v>0.38319999999999999</v>
      </c>
      <c r="I32" s="43">
        <v>0</v>
      </c>
      <c r="J32" s="51">
        <f t="shared" ref="J32:J35" si="14">G32+(G32*H32)</f>
        <v>52.506272000000003</v>
      </c>
      <c r="K32" s="51">
        <f t="shared" ref="K32:K35" si="15">J32-(J32*I32)</f>
        <v>52.506272000000003</v>
      </c>
      <c r="L32" s="88">
        <f>$G$41/G32*(D32)</f>
        <v>48.581401475237094</v>
      </c>
      <c r="M32" s="89">
        <f>$H$5/H32*E32</f>
        <v>24.660751565762002</v>
      </c>
      <c r="N32" s="40">
        <f>I32/$I$68*(F32)</f>
        <v>0</v>
      </c>
      <c r="O32" s="62">
        <f>L32+M32+N32</f>
        <v>73.242153040999099</v>
      </c>
      <c r="P32" s="94">
        <f t="shared" ref="P32:P35" si="16">G32+(G32*H32)</f>
        <v>52.506272000000003</v>
      </c>
      <c r="Q32" s="41">
        <f t="shared" ref="Q32:Q35" si="17">J32-P32</f>
        <v>0</v>
      </c>
    </row>
    <row r="33" spans="1:17" hidden="1">
      <c r="A33" s="35">
        <v>2</v>
      </c>
      <c r="B33" s="4" t="s">
        <v>114</v>
      </c>
      <c r="C33" s="7">
        <v>37.754800000000003</v>
      </c>
      <c r="D33" s="126">
        <v>55</v>
      </c>
      <c r="E33" s="126">
        <v>45</v>
      </c>
      <c r="F33" s="126">
        <v>5</v>
      </c>
      <c r="G33" s="51">
        <v>41.9</v>
      </c>
      <c r="H33" s="43">
        <v>0.3584</v>
      </c>
      <c r="I33" s="43">
        <v>0</v>
      </c>
      <c r="J33" s="51">
        <f t="shared" si="14"/>
        <v>56.916959999999996</v>
      </c>
      <c r="K33" s="51">
        <f t="shared" si="15"/>
        <v>56.916959999999996</v>
      </c>
      <c r="L33" s="88">
        <f>$G$42/G33*(D33)</f>
        <v>49.552505966587113</v>
      </c>
      <c r="M33" s="89">
        <f>$H$6/H33*E33</f>
        <v>26.3671875</v>
      </c>
      <c r="N33" s="40">
        <f t="shared" ref="N33:N35" si="18">I33/$I$68*(F33)</f>
        <v>0</v>
      </c>
      <c r="O33" s="62">
        <f>L33+M33+N33</f>
        <v>75.91969346658712</v>
      </c>
      <c r="P33" s="94">
        <f t="shared" si="16"/>
        <v>56.916959999999996</v>
      </c>
      <c r="Q33" s="41">
        <f t="shared" si="17"/>
        <v>0</v>
      </c>
    </row>
    <row r="34" spans="1:17" hidden="1">
      <c r="A34" s="35">
        <v>3</v>
      </c>
      <c r="B34" s="4" t="s">
        <v>115</v>
      </c>
      <c r="C34" s="7">
        <v>25.832899999999999</v>
      </c>
      <c r="D34" s="126">
        <v>55</v>
      </c>
      <c r="E34" s="126">
        <v>45</v>
      </c>
      <c r="F34" s="126">
        <v>5</v>
      </c>
      <c r="G34" s="51">
        <v>28.76</v>
      </c>
      <c r="H34" s="43">
        <v>0.47660000000000002</v>
      </c>
      <c r="I34" s="43">
        <v>0</v>
      </c>
      <c r="J34" s="51">
        <f t="shared" si="14"/>
        <v>42.467016000000001</v>
      </c>
      <c r="K34" s="51">
        <f t="shared" si="15"/>
        <v>42.467016000000001</v>
      </c>
      <c r="L34" s="88">
        <f>$G$43/G34*(D34)</f>
        <v>49.396731571627257</v>
      </c>
      <c r="M34" s="89">
        <f>$H$7/H34*E34</f>
        <v>19.827947964750312</v>
      </c>
      <c r="N34" s="40">
        <f t="shared" si="18"/>
        <v>0</v>
      </c>
      <c r="O34" s="62">
        <f>L34+M34+N34</f>
        <v>69.224679536377565</v>
      </c>
      <c r="P34" s="94">
        <f t="shared" si="16"/>
        <v>42.467016000000001</v>
      </c>
      <c r="Q34" s="41">
        <f t="shared" si="17"/>
        <v>0</v>
      </c>
    </row>
    <row r="35" spans="1:17" ht="15.75" hidden="1" thickBot="1">
      <c r="A35" s="44">
        <v>4</v>
      </c>
      <c r="B35" s="105" t="s">
        <v>116</v>
      </c>
      <c r="C35" s="11">
        <v>28.403600000000001</v>
      </c>
      <c r="D35" s="127">
        <v>55</v>
      </c>
      <c r="E35" s="127">
        <v>45</v>
      </c>
      <c r="F35" s="127">
        <v>5</v>
      </c>
      <c r="G35" s="53">
        <v>31.25</v>
      </c>
      <c r="H35" s="46">
        <v>0.44</v>
      </c>
      <c r="I35" s="46">
        <v>0</v>
      </c>
      <c r="J35" s="51">
        <f t="shared" si="14"/>
        <v>45</v>
      </c>
      <c r="K35" s="51">
        <f t="shared" si="15"/>
        <v>45</v>
      </c>
      <c r="L35" s="90">
        <f>$G$44/G35*(D35)</f>
        <v>49.983999999999995</v>
      </c>
      <c r="M35" s="89">
        <f>$H$8/H35*E35</f>
        <v>21.477272727272727</v>
      </c>
      <c r="N35" s="40">
        <f t="shared" si="18"/>
        <v>0</v>
      </c>
      <c r="O35" s="63">
        <f>L35+M35+N35</f>
        <v>71.461272727272728</v>
      </c>
      <c r="P35" s="95">
        <f t="shared" si="16"/>
        <v>45</v>
      </c>
      <c r="Q35" s="41">
        <f t="shared" si="17"/>
        <v>0</v>
      </c>
    </row>
    <row r="36" spans="1:17" ht="16.5" hidden="1" thickBot="1">
      <c r="A36" s="265" t="s">
        <v>77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121"/>
      <c r="O36" s="64">
        <f>SUM(O32:O35)</f>
        <v>289.84779877123651</v>
      </c>
      <c r="P36" s="55"/>
    </row>
    <row r="37" spans="1:17" hidden="1"/>
    <row r="38" spans="1:17" ht="15.75" hidden="1" thickBot="1"/>
    <row r="39" spans="1:17" ht="15.75" hidden="1">
      <c r="A39" s="26" t="s">
        <v>31</v>
      </c>
      <c r="B39" s="27" t="s">
        <v>4</v>
      </c>
      <c r="C39" s="50"/>
      <c r="D39" s="123"/>
      <c r="E39" s="123"/>
      <c r="F39" s="123"/>
      <c r="G39" s="28"/>
      <c r="H39" s="29"/>
      <c r="I39" s="29"/>
      <c r="J39" s="28"/>
      <c r="K39" s="28"/>
      <c r="L39" s="30"/>
      <c r="M39" s="30"/>
      <c r="N39" s="30"/>
      <c r="O39" s="60"/>
      <c r="P39" s="32"/>
    </row>
    <row r="40" spans="1:17" ht="78.75" hidden="1">
      <c r="A40" s="12" t="s">
        <v>34</v>
      </c>
      <c r="B40" s="1" t="s">
        <v>35</v>
      </c>
      <c r="C40" s="6" t="s">
        <v>36</v>
      </c>
      <c r="D40" s="125" t="s">
        <v>37</v>
      </c>
      <c r="E40" s="125" t="s">
        <v>38</v>
      </c>
      <c r="F40" s="125" t="s">
        <v>39</v>
      </c>
      <c r="G40" s="6" t="s">
        <v>40</v>
      </c>
      <c r="H40" s="5" t="s">
        <v>41</v>
      </c>
      <c r="I40" s="5" t="s">
        <v>42</v>
      </c>
      <c r="J40" s="6" t="s">
        <v>43</v>
      </c>
      <c r="K40" s="6" t="s">
        <v>44</v>
      </c>
      <c r="L40" s="33" t="s">
        <v>45</v>
      </c>
      <c r="M40" s="33" t="s">
        <v>46</v>
      </c>
      <c r="N40" s="33" t="s">
        <v>47</v>
      </c>
      <c r="O40" s="61" t="s">
        <v>48</v>
      </c>
      <c r="P40" s="91" t="s">
        <v>49</v>
      </c>
    </row>
    <row r="41" spans="1:17" hidden="1">
      <c r="A41" s="35">
        <v>1</v>
      </c>
      <c r="B41" s="4" t="s">
        <v>113</v>
      </c>
      <c r="C41" s="7">
        <v>33.533000000000001</v>
      </c>
      <c r="D41" s="126">
        <v>55</v>
      </c>
      <c r="E41" s="126">
        <v>45</v>
      </c>
      <c r="F41" s="126">
        <v>5</v>
      </c>
      <c r="G41" s="119">
        <v>33.53</v>
      </c>
      <c r="H41" s="43">
        <v>0.34</v>
      </c>
      <c r="I41" s="43">
        <v>0</v>
      </c>
      <c r="J41" s="51">
        <f t="shared" ref="J41:J44" si="19">G41+(G41*H41)</f>
        <v>44.930199999999999</v>
      </c>
      <c r="K41" s="51">
        <f t="shared" ref="K41:K44" si="20">J41-(J41*I41)</f>
        <v>44.930199999999999</v>
      </c>
      <c r="L41" s="88">
        <f>$G$41/G41*(D41)</f>
        <v>55</v>
      </c>
      <c r="M41" s="89">
        <f>$H$5/H41*E41</f>
        <v>27.794117647058819</v>
      </c>
      <c r="N41" s="40">
        <f>I41/$I$68*(F41)</f>
        <v>0</v>
      </c>
      <c r="O41" s="62">
        <f>L41+M41+N41</f>
        <v>82.794117647058812</v>
      </c>
      <c r="P41" s="94">
        <f t="shared" ref="P41:P44" si="21">G41+(G41*H41)</f>
        <v>44.930199999999999</v>
      </c>
      <c r="Q41" s="41">
        <f t="shared" ref="Q41:Q44" si="22">J41-P41</f>
        <v>0</v>
      </c>
    </row>
    <row r="42" spans="1:17" hidden="1">
      <c r="A42" s="35">
        <v>2</v>
      </c>
      <c r="B42" s="4" t="s">
        <v>114</v>
      </c>
      <c r="C42" s="7">
        <v>37.754800000000003</v>
      </c>
      <c r="D42" s="126">
        <v>55</v>
      </c>
      <c r="E42" s="126">
        <v>45</v>
      </c>
      <c r="F42" s="126">
        <v>5</v>
      </c>
      <c r="G42" s="119">
        <v>37.75</v>
      </c>
      <c r="H42" s="43">
        <v>0.33</v>
      </c>
      <c r="I42" s="43">
        <v>0</v>
      </c>
      <c r="J42" s="51">
        <f t="shared" si="19"/>
        <v>50.207500000000003</v>
      </c>
      <c r="K42" s="51">
        <f t="shared" si="20"/>
        <v>50.207500000000003</v>
      </c>
      <c r="L42" s="88">
        <f>$G$42/G42*(D42)</f>
        <v>55</v>
      </c>
      <c r="M42" s="89">
        <f>$H$6/H42*E42</f>
        <v>28.636363636363637</v>
      </c>
      <c r="N42" s="40">
        <f t="shared" ref="N42:N44" si="23">I42/$I$68*(F42)</f>
        <v>0</v>
      </c>
      <c r="O42" s="62">
        <f>L42+M42+N42</f>
        <v>83.63636363636364</v>
      </c>
      <c r="P42" s="94">
        <f t="shared" si="21"/>
        <v>50.207500000000003</v>
      </c>
      <c r="Q42" s="41">
        <f t="shared" si="22"/>
        <v>0</v>
      </c>
    </row>
    <row r="43" spans="1:17" hidden="1">
      <c r="A43" s="35">
        <v>3</v>
      </c>
      <c r="B43" s="4" t="s">
        <v>115</v>
      </c>
      <c r="C43" s="7">
        <v>25.832899999999999</v>
      </c>
      <c r="D43" s="126">
        <v>55</v>
      </c>
      <c r="E43" s="126">
        <v>45</v>
      </c>
      <c r="F43" s="126">
        <v>5</v>
      </c>
      <c r="G43" s="119">
        <v>25.83</v>
      </c>
      <c r="H43" s="43">
        <v>0.35</v>
      </c>
      <c r="I43" s="43">
        <v>0</v>
      </c>
      <c r="J43" s="51">
        <f t="shared" si="19"/>
        <v>34.870499999999993</v>
      </c>
      <c r="K43" s="51">
        <f t="shared" si="20"/>
        <v>34.870499999999993</v>
      </c>
      <c r="L43" s="88">
        <f>$G$43/G43*(D43)</f>
        <v>55</v>
      </c>
      <c r="M43" s="89">
        <f>$H$7/H43*E43</f>
        <v>27</v>
      </c>
      <c r="N43" s="40">
        <f t="shared" si="23"/>
        <v>0</v>
      </c>
      <c r="O43" s="62">
        <f>L43+M43+N43</f>
        <v>82</v>
      </c>
      <c r="P43" s="94">
        <f t="shared" si="21"/>
        <v>34.870499999999993</v>
      </c>
      <c r="Q43" s="41">
        <f t="shared" si="22"/>
        <v>0</v>
      </c>
    </row>
    <row r="44" spans="1:17" ht="15.75" hidden="1" thickBot="1">
      <c r="A44" s="44">
        <v>4</v>
      </c>
      <c r="B44" s="105" t="s">
        <v>116</v>
      </c>
      <c r="C44" s="11">
        <v>28.403600000000001</v>
      </c>
      <c r="D44" s="127">
        <v>55</v>
      </c>
      <c r="E44" s="127">
        <v>45</v>
      </c>
      <c r="F44" s="127">
        <v>5</v>
      </c>
      <c r="G44" s="120">
        <v>28.4</v>
      </c>
      <c r="H44" s="46">
        <v>0.35</v>
      </c>
      <c r="I44" s="46">
        <v>0</v>
      </c>
      <c r="J44" s="51">
        <f t="shared" si="19"/>
        <v>38.339999999999996</v>
      </c>
      <c r="K44" s="51">
        <f t="shared" si="20"/>
        <v>38.339999999999996</v>
      </c>
      <c r="L44" s="90">
        <f>$G$44/G44*(D44)</f>
        <v>55</v>
      </c>
      <c r="M44" s="89">
        <f>$H$8/H44*E44</f>
        <v>27</v>
      </c>
      <c r="N44" s="40">
        <f t="shared" si="23"/>
        <v>0</v>
      </c>
      <c r="O44" s="63">
        <f>L44+M44+N44</f>
        <v>82</v>
      </c>
      <c r="P44" s="95">
        <f t="shared" si="21"/>
        <v>38.339999999999996</v>
      </c>
      <c r="Q44" s="41">
        <f t="shared" si="22"/>
        <v>0</v>
      </c>
    </row>
    <row r="45" spans="1:17" ht="16.5" hidden="1" thickBot="1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121"/>
      <c r="O45" s="64">
        <f>SUM(O41:O44)</f>
        <v>330.43048128342247</v>
      </c>
      <c r="P45" s="55"/>
    </row>
    <row r="46" spans="1:17" hidden="1"/>
    <row r="47" spans="1:17" ht="15.75" hidden="1" thickBot="1"/>
    <row r="48" spans="1:17" ht="15.75" hidden="1">
      <c r="A48" s="26" t="s">
        <v>31</v>
      </c>
      <c r="B48" s="27" t="s">
        <v>5</v>
      </c>
      <c r="C48" s="50"/>
      <c r="D48" s="123"/>
      <c r="E48" s="123"/>
      <c r="F48" s="123"/>
      <c r="G48" s="28"/>
      <c r="H48" s="29"/>
      <c r="I48" s="29"/>
      <c r="J48" s="28"/>
      <c r="K48" s="28"/>
      <c r="L48" s="30"/>
      <c r="M48" s="30"/>
      <c r="N48" s="30"/>
      <c r="O48" s="60"/>
      <c r="P48" s="32"/>
    </row>
    <row r="49" spans="1:23" ht="78.75" hidden="1">
      <c r="A49" s="12" t="s">
        <v>34</v>
      </c>
      <c r="B49" s="1" t="s">
        <v>35</v>
      </c>
      <c r="C49" s="6" t="s">
        <v>36</v>
      </c>
      <c r="D49" s="125" t="s">
        <v>37</v>
      </c>
      <c r="E49" s="125" t="s">
        <v>38</v>
      </c>
      <c r="F49" s="125" t="s">
        <v>39</v>
      </c>
      <c r="G49" s="6" t="s">
        <v>40</v>
      </c>
      <c r="H49" s="5" t="s">
        <v>41</v>
      </c>
      <c r="I49" s="5" t="s">
        <v>42</v>
      </c>
      <c r="J49" s="6" t="s">
        <v>43</v>
      </c>
      <c r="K49" s="6" t="s">
        <v>44</v>
      </c>
      <c r="L49" s="33" t="s">
        <v>45</v>
      </c>
      <c r="M49" s="33" t="s">
        <v>46</v>
      </c>
      <c r="N49" s="33" t="s">
        <v>47</v>
      </c>
      <c r="O49" s="61" t="s">
        <v>48</v>
      </c>
      <c r="P49" s="91" t="s">
        <v>49</v>
      </c>
    </row>
    <row r="50" spans="1:23" hidden="1">
      <c r="A50" s="35">
        <v>1</v>
      </c>
      <c r="B50" s="4" t="s">
        <v>113</v>
      </c>
      <c r="C50" s="7">
        <v>33.533000000000001</v>
      </c>
      <c r="D50" s="126">
        <v>55</v>
      </c>
      <c r="E50" s="126">
        <v>45</v>
      </c>
      <c r="F50" s="126">
        <v>5</v>
      </c>
      <c r="G50" s="51">
        <v>33.6</v>
      </c>
      <c r="H50" s="43">
        <v>0.4</v>
      </c>
      <c r="I50" s="43">
        <v>0</v>
      </c>
      <c r="J50" s="51">
        <f t="shared" ref="J50:J53" si="24">G50+(G50*H50)</f>
        <v>47.040000000000006</v>
      </c>
      <c r="K50" s="51">
        <f t="shared" ref="K50:K53" si="25">J50-(J50*I50)</f>
        <v>47.040000000000006</v>
      </c>
      <c r="L50" s="88">
        <f>$G$41/G50*(D50)</f>
        <v>54.885416666666664</v>
      </c>
      <c r="M50" s="89">
        <f>$H$5/H50*E50</f>
        <v>23.624999999999996</v>
      </c>
      <c r="N50" s="40">
        <f>I50/$I$68*(F50)</f>
        <v>0</v>
      </c>
      <c r="O50" s="62">
        <f>L50+M50+N50</f>
        <v>78.510416666666657</v>
      </c>
      <c r="P50" s="94">
        <f t="shared" ref="P50:P53" si="26">G50+(G50*H50)</f>
        <v>47.040000000000006</v>
      </c>
      <c r="Q50" s="41">
        <f t="shared" ref="Q50:Q53" si="27">J50-P50</f>
        <v>0</v>
      </c>
    </row>
    <row r="51" spans="1:23" hidden="1">
      <c r="A51" s="35">
        <v>2</v>
      </c>
      <c r="B51" s="4" t="s">
        <v>114</v>
      </c>
      <c r="C51" s="7">
        <v>37.754800000000003</v>
      </c>
      <c r="D51" s="126">
        <v>55</v>
      </c>
      <c r="E51" s="126">
        <v>45</v>
      </c>
      <c r="F51" s="126">
        <v>5</v>
      </c>
      <c r="G51" s="51">
        <v>37.799999999999997</v>
      </c>
      <c r="H51" s="43">
        <v>0.4</v>
      </c>
      <c r="I51" s="43">
        <v>0</v>
      </c>
      <c r="J51" s="51">
        <f t="shared" si="24"/>
        <v>52.919999999999995</v>
      </c>
      <c r="K51" s="51">
        <f t="shared" si="25"/>
        <v>52.919999999999995</v>
      </c>
      <c r="L51" s="88">
        <f>$G$42/G51*(D51)</f>
        <v>54.927248677248677</v>
      </c>
      <c r="M51" s="89">
        <f>$H$6/H51*E51</f>
        <v>23.624999999999996</v>
      </c>
      <c r="N51" s="40">
        <f t="shared" ref="N51:N53" si="28">I51/$I$68*(F51)</f>
        <v>0</v>
      </c>
      <c r="O51" s="62">
        <f>L51+M51+N51</f>
        <v>78.55224867724867</v>
      </c>
      <c r="P51" s="94">
        <f t="shared" si="26"/>
        <v>52.919999999999995</v>
      </c>
      <c r="Q51" s="41">
        <f t="shared" si="27"/>
        <v>0</v>
      </c>
    </row>
    <row r="52" spans="1:23" hidden="1">
      <c r="A52" s="35">
        <v>3</v>
      </c>
      <c r="B52" s="4" t="s">
        <v>115</v>
      </c>
      <c r="C52" s="7">
        <v>25.832899999999999</v>
      </c>
      <c r="D52" s="126">
        <v>55</v>
      </c>
      <c r="E52" s="126">
        <v>45</v>
      </c>
      <c r="F52" s="126">
        <v>5</v>
      </c>
      <c r="G52" s="51">
        <v>25.85</v>
      </c>
      <c r="H52" s="43">
        <v>0.4</v>
      </c>
      <c r="I52" s="43">
        <v>0</v>
      </c>
      <c r="J52" s="51">
        <f t="shared" si="24"/>
        <v>36.190000000000005</v>
      </c>
      <c r="K52" s="51">
        <f t="shared" si="25"/>
        <v>36.190000000000005</v>
      </c>
      <c r="L52" s="88">
        <f>$G$43/G52*(D52)</f>
        <v>54.957446808510632</v>
      </c>
      <c r="M52" s="89">
        <f>$H$7/H52*E52</f>
        <v>23.624999999999996</v>
      </c>
      <c r="N52" s="40">
        <f t="shared" si="28"/>
        <v>0</v>
      </c>
      <c r="O52" s="62">
        <f>L52+M52+N52</f>
        <v>78.582446808510625</v>
      </c>
      <c r="P52" s="94">
        <f t="shared" si="26"/>
        <v>36.190000000000005</v>
      </c>
      <c r="Q52" s="41">
        <f t="shared" si="27"/>
        <v>0</v>
      </c>
    </row>
    <row r="53" spans="1:23" ht="15.75" hidden="1" thickBot="1">
      <c r="A53" s="44">
        <v>4</v>
      </c>
      <c r="B53" s="105" t="s">
        <v>116</v>
      </c>
      <c r="C53" s="11">
        <v>28.403600000000001</v>
      </c>
      <c r="D53" s="127">
        <v>55</v>
      </c>
      <c r="E53" s="127">
        <v>45</v>
      </c>
      <c r="F53" s="127">
        <v>5</v>
      </c>
      <c r="G53" s="53">
        <v>28.45</v>
      </c>
      <c r="H53" s="46">
        <v>0.4</v>
      </c>
      <c r="I53" s="46">
        <v>0</v>
      </c>
      <c r="J53" s="51">
        <f t="shared" si="24"/>
        <v>39.83</v>
      </c>
      <c r="K53" s="51">
        <f t="shared" si="25"/>
        <v>39.83</v>
      </c>
      <c r="L53" s="90">
        <f>$G$44/G53*(D53)</f>
        <v>54.90333919156415</v>
      </c>
      <c r="M53" s="89">
        <f>$H$8/H53*E53</f>
        <v>23.624999999999996</v>
      </c>
      <c r="N53" s="40">
        <f t="shared" si="28"/>
        <v>0</v>
      </c>
      <c r="O53" s="63">
        <f>L53+M53+N53</f>
        <v>78.528339191564143</v>
      </c>
      <c r="P53" s="95">
        <f t="shared" si="26"/>
        <v>39.83</v>
      </c>
      <c r="Q53" s="41">
        <f t="shared" si="27"/>
        <v>0</v>
      </c>
    </row>
    <row r="54" spans="1:23" ht="16.5" hidden="1" thickBot="1">
      <c r="A54" s="265" t="s">
        <v>77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121"/>
      <c r="O54" s="64">
        <f>SUM(O50:O53)</f>
        <v>314.17345134399011</v>
      </c>
      <c r="P54" s="55"/>
    </row>
    <row r="55" spans="1:23" hidden="1"/>
    <row r="56" spans="1:23" ht="15.75" thickBot="1"/>
    <row r="57" spans="1:23" ht="15.75">
      <c r="A57" s="26" t="s">
        <v>31</v>
      </c>
      <c r="B57" s="27" t="s">
        <v>6</v>
      </c>
      <c r="C57" s="50"/>
      <c r="D57" s="123"/>
      <c r="E57" s="123"/>
      <c r="F57" s="123"/>
      <c r="G57" s="28"/>
      <c r="H57" s="29"/>
      <c r="I57" s="29"/>
      <c r="J57" s="28"/>
      <c r="K57" s="28"/>
      <c r="L57" s="30"/>
      <c r="M57" s="30"/>
      <c r="N57" s="30"/>
      <c r="O57" s="60"/>
      <c r="P57" s="32"/>
    </row>
    <row r="58" spans="1:23" ht="78.75">
      <c r="A58" s="12" t="s">
        <v>34</v>
      </c>
      <c r="B58" s="1" t="s">
        <v>182</v>
      </c>
      <c r="C58" s="6" t="s">
        <v>36</v>
      </c>
      <c r="D58" s="125" t="s">
        <v>37</v>
      </c>
      <c r="E58" s="125" t="s">
        <v>38</v>
      </c>
      <c r="F58" s="125" t="s">
        <v>39</v>
      </c>
      <c r="G58" s="6" t="s">
        <v>40</v>
      </c>
      <c r="H58" s="5" t="s">
        <v>41</v>
      </c>
      <c r="I58" s="5" t="s">
        <v>42</v>
      </c>
      <c r="J58" s="6" t="s">
        <v>43</v>
      </c>
      <c r="K58" s="6" t="s">
        <v>44</v>
      </c>
      <c r="L58" s="33" t="s">
        <v>45</v>
      </c>
      <c r="M58" s="33" t="s">
        <v>46</v>
      </c>
      <c r="N58" s="33" t="s">
        <v>47</v>
      </c>
      <c r="O58" s="61" t="s">
        <v>48</v>
      </c>
      <c r="P58" s="91" t="s">
        <v>49</v>
      </c>
      <c r="R58" s="173" t="s">
        <v>242</v>
      </c>
      <c r="S58" s="176" t="s">
        <v>238</v>
      </c>
      <c r="T58" s="260" t="s">
        <v>239</v>
      </c>
      <c r="U58" s="261" t="s">
        <v>237</v>
      </c>
      <c r="V58" s="170" t="s">
        <v>240</v>
      </c>
    </row>
    <row r="59" spans="1:23">
      <c r="A59" s="35">
        <v>1</v>
      </c>
      <c r="B59" s="4" t="s">
        <v>208</v>
      </c>
      <c r="C59" s="7">
        <v>33.533000000000001</v>
      </c>
      <c r="D59" s="126">
        <v>55</v>
      </c>
      <c r="E59" s="126">
        <v>45</v>
      </c>
      <c r="F59" s="126">
        <v>5</v>
      </c>
      <c r="G59" s="42">
        <v>33.533000000000001</v>
      </c>
      <c r="H59" s="43">
        <v>0.28000000000000003</v>
      </c>
      <c r="I59" s="43">
        <v>0.01</v>
      </c>
      <c r="J59" s="51">
        <f t="shared" ref="J59:J62" si="29">G59+(G59*H59)</f>
        <v>42.922240000000002</v>
      </c>
      <c r="K59" s="51">
        <f t="shared" ref="K59:K62" si="30">J59-(J59*I59)</f>
        <v>42.493017600000002</v>
      </c>
      <c r="L59" s="88">
        <f>$G$41/G59*(D59)</f>
        <v>54.99507947395103</v>
      </c>
      <c r="M59" s="89">
        <f>$H$5/H59*E59</f>
        <v>33.749999999999993</v>
      </c>
      <c r="N59" s="40">
        <f>I59/$I$68*(F59)</f>
        <v>2.5</v>
      </c>
      <c r="O59" s="62">
        <f>L59+M59+N59</f>
        <v>91.245079473951023</v>
      </c>
      <c r="P59" s="94">
        <f t="shared" ref="P59:P62" si="31">G59+(G59*H59)</f>
        <v>42.922240000000002</v>
      </c>
      <c r="Q59" s="41">
        <f t="shared" ref="Q59:Q62" si="32">J59-P59</f>
        <v>0</v>
      </c>
      <c r="R59" s="179">
        <f>1.03*1.04545</f>
        <v>1.0768135000000001</v>
      </c>
      <c r="S59" s="177">
        <f t="shared" ref="S59:S62" si="33">C59*R59</f>
        <v>36.108787095500006</v>
      </c>
      <c r="T59" s="192">
        <f>G59*R59</f>
        <v>36.108787095500006</v>
      </c>
      <c r="U59" s="188">
        <f t="shared" ref="U59:U62" si="34">J59*R59</f>
        <v>46.219247482240007</v>
      </c>
      <c r="V59" s="177">
        <f>T59*H59+T59</f>
        <v>46.219247482240007</v>
      </c>
      <c r="W59" s="41">
        <f>U59-V59</f>
        <v>0</v>
      </c>
    </row>
    <row r="60" spans="1:23">
      <c r="A60" s="35">
        <v>2</v>
      </c>
      <c r="B60" s="4" t="s">
        <v>209</v>
      </c>
      <c r="C60" s="7">
        <v>37.754800000000003</v>
      </c>
      <c r="D60" s="126">
        <v>55</v>
      </c>
      <c r="E60" s="126">
        <v>45</v>
      </c>
      <c r="F60" s="126">
        <v>5</v>
      </c>
      <c r="G60" s="42">
        <v>37.75</v>
      </c>
      <c r="H60" s="43">
        <v>0.28000000000000003</v>
      </c>
      <c r="I60" s="43">
        <v>0.01</v>
      </c>
      <c r="J60" s="51">
        <f t="shared" si="29"/>
        <v>48.32</v>
      </c>
      <c r="K60" s="51">
        <f t="shared" si="30"/>
        <v>47.836800000000004</v>
      </c>
      <c r="L60" s="88">
        <f>$G$42/G60*(D60)</f>
        <v>55</v>
      </c>
      <c r="M60" s="89">
        <f>$H$6/H60*E60</f>
        <v>33.749999999999993</v>
      </c>
      <c r="N60" s="40">
        <f t="shared" ref="N60:N62" si="35">I60/$I$68*(F60)</f>
        <v>2.5</v>
      </c>
      <c r="O60" s="62">
        <f>L60+M60+N60</f>
        <v>91.25</v>
      </c>
      <c r="P60" s="94">
        <f t="shared" si="31"/>
        <v>48.32</v>
      </c>
      <c r="Q60" s="41">
        <f t="shared" si="32"/>
        <v>0</v>
      </c>
      <c r="R60" s="179">
        <f>1.03*1.04545</f>
        <v>1.0768135000000001</v>
      </c>
      <c r="S60" s="177">
        <f t="shared" si="33"/>
        <v>40.654878329800006</v>
      </c>
      <c r="T60" s="192">
        <f>G60*R60</f>
        <v>40.649709625</v>
      </c>
      <c r="U60" s="188">
        <f t="shared" si="34"/>
        <v>52.031628320000003</v>
      </c>
      <c r="V60" s="177">
        <f>T60*H60+T60</f>
        <v>52.031628320000003</v>
      </c>
      <c r="W60" s="41">
        <f t="shared" ref="W60:W62" si="36">U60-V60</f>
        <v>0</v>
      </c>
    </row>
    <row r="61" spans="1:23">
      <c r="A61" s="35">
        <v>3</v>
      </c>
      <c r="B61" s="4" t="s">
        <v>210</v>
      </c>
      <c r="C61" s="7">
        <v>25.832899999999999</v>
      </c>
      <c r="D61" s="126">
        <v>55</v>
      </c>
      <c r="E61" s="126">
        <v>45</v>
      </c>
      <c r="F61" s="126">
        <v>5</v>
      </c>
      <c r="G61" s="42">
        <v>25.83</v>
      </c>
      <c r="H61" s="43">
        <v>0.28000000000000003</v>
      </c>
      <c r="I61" s="43">
        <v>0.01</v>
      </c>
      <c r="J61" s="51">
        <f t="shared" si="29"/>
        <v>33.062399999999997</v>
      </c>
      <c r="K61" s="51">
        <f t="shared" si="30"/>
        <v>32.731775999999996</v>
      </c>
      <c r="L61" s="88">
        <f>$G$43/G61*(D61)</f>
        <v>55</v>
      </c>
      <c r="M61" s="89">
        <f>$H$7/H61*E61</f>
        <v>33.749999999999993</v>
      </c>
      <c r="N61" s="40">
        <f t="shared" si="35"/>
        <v>2.5</v>
      </c>
      <c r="O61" s="62">
        <f>L61+M61+N61</f>
        <v>91.25</v>
      </c>
      <c r="P61" s="94">
        <f t="shared" si="31"/>
        <v>33.062399999999997</v>
      </c>
      <c r="Q61" s="41">
        <f t="shared" si="32"/>
        <v>0</v>
      </c>
      <c r="R61" s="179">
        <f>1.03*1.04545</f>
        <v>1.0768135000000001</v>
      </c>
      <c r="S61" s="177">
        <f t="shared" si="33"/>
        <v>27.817215464149999</v>
      </c>
      <c r="T61" s="192">
        <f>G61*R61</f>
        <v>27.814092705</v>
      </c>
      <c r="U61" s="188">
        <f t="shared" si="34"/>
        <v>35.602038662399998</v>
      </c>
      <c r="V61" s="177">
        <f>T61*H61+T61</f>
        <v>35.602038662399998</v>
      </c>
      <c r="W61" s="41">
        <f t="shared" si="36"/>
        <v>0</v>
      </c>
    </row>
    <row r="62" spans="1:23" ht="15.75" thickBot="1">
      <c r="A62" s="44">
        <v>4</v>
      </c>
      <c r="B62" s="105" t="s">
        <v>211</v>
      </c>
      <c r="C62" s="11">
        <v>28.403600000000001</v>
      </c>
      <c r="D62" s="127">
        <v>55</v>
      </c>
      <c r="E62" s="127">
        <v>45</v>
      </c>
      <c r="F62" s="127">
        <v>5</v>
      </c>
      <c r="G62" s="67">
        <v>28.4</v>
      </c>
      <c r="H62" s="46">
        <v>0.28000000000000003</v>
      </c>
      <c r="I62" s="46">
        <v>0.01</v>
      </c>
      <c r="J62" s="51">
        <f t="shared" si="29"/>
        <v>36.351999999999997</v>
      </c>
      <c r="K62" s="51">
        <f t="shared" si="30"/>
        <v>35.988479999999996</v>
      </c>
      <c r="L62" s="90">
        <f>$G$44/G62*(D62)</f>
        <v>55</v>
      </c>
      <c r="M62" s="89">
        <f>$H$8/H62*E62</f>
        <v>33.749999999999993</v>
      </c>
      <c r="N62" s="40">
        <f t="shared" si="35"/>
        <v>2.5</v>
      </c>
      <c r="O62" s="63">
        <f>L62+M62+N62</f>
        <v>91.25</v>
      </c>
      <c r="P62" s="95">
        <f t="shared" si="31"/>
        <v>36.351999999999997</v>
      </c>
      <c r="Q62" s="41">
        <f t="shared" si="32"/>
        <v>0</v>
      </c>
      <c r="R62" s="179">
        <f>1.03*1.04545</f>
        <v>1.0768135000000001</v>
      </c>
      <c r="S62" s="177">
        <f t="shared" si="33"/>
        <v>30.585379928600002</v>
      </c>
      <c r="T62" s="192">
        <f>G62*R62</f>
        <v>30.581503400000003</v>
      </c>
      <c r="U62" s="188">
        <f t="shared" si="34"/>
        <v>39.144324351999998</v>
      </c>
      <c r="V62" s="177">
        <f>T62*H62+T62</f>
        <v>39.144324352000005</v>
      </c>
      <c r="W62" s="41">
        <f t="shared" si="36"/>
        <v>0</v>
      </c>
    </row>
    <row r="63" spans="1:23" ht="16.5" thickBot="1">
      <c r="A63" s="265" t="s">
        <v>77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121"/>
      <c r="O63" s="64">
        <f>SUM(O59:O62)</f>
        <v>364.99507947395102</v>
      </c>
      <c r="P63" s="55"/>
    </row>
    <row r="65" spans="1:17" ht="15.75" hidden="1" thickBot="1"/>
    <row r="66" spans="1:17" ht="15.75" hidden="1">
      <c r="A66" s="26" t="s">
        <v>31</v>
      </c>
      <c r="B66" s="54" t="s">
        <v>7</v>
      </c>
      <c r="C66" s="50"/>
      <c r="D66" s="123"/>
      <c r="E66" s="123"/>
      <c r="F66" s="123"/>
      <c r="G66" s="28"/>
      <c r="H66" s="29"/>
      <c r="I66" s="29"/>
      <c r="J66" s="28"/>
      <c r="K66" s="28"/>
      <c r="L66" s="30"/>
      <c r="M66" s="30"/>
      <c r="N66" s="30"/>
      <c r="O66" s="60"/>
      <c r="P66" s="32"/>
    </row>
    <row r="67" spans="1:17" ht="78.75" hidden="1">
      <c r="A67" s="12" t="s">
        <v>34</v>
      </c>
      <c r="B67" s="1" t="s">
        <v>35</v>
      </c>
      <c r="C67" s="6" t="s">
        <v>36</v>
      </c>
      <c r="D67" s="125" t="s">
        <v>37</v>
      </c>
      <c r="E67" s="125" t="s">
        <v>38</v>
      </c>
      <c r="F67" s="125" t="s">
        <v>39</v>
      </c>
      <c r="G67" s="6" t="s">
        <v>40</v>
      </c>
      <c r="H67" s="5" t="s">
        <v>41</v>
      </c>
      <c r="I67" s="5" t="s">
        <v>42</v>
      </c>
      <c r="J67" s="6" t="s">
        <v>43</v>
      </c>
      <c r="K67" s="6" t="s">
        <v>44</v>
      </c>
      <c r="L67" s="33" t="s">
        <v>45</v>
      </c>
      <c r="M67" s="33" t="s">
        <v>46</v>
      </c>
      <c r="N67" s="33" t="s">
        <v>47</v>
      </c>
      <c r="O67" s="61" t="s">
        <v>48</v>
      </c>
      <c r="P67" s="91" t="s">
        <v>49</v>
      </c>
    </row>
    <row r="68" spans="1:17" hidden="1">
      <c r="A68" s="35">
        <v>1</v>
      </c>
      <c r="B68" s="4" t="s">
        <v>113</v>
      </c>
      <c r="C68" s="7">
        <v>33.533000000000001</v>
      </c>
      <c r="D68" s="126">
        <v>55</v>
      </c>
      <c r="E68" s="126">
        <v>45</v>
      </c>
      <c r="F68" s="126">
        <v>5</v>
      </c>
      <c r="G68" s="51">
        <v>43.53</v>
      </c>
      <c r="H68" s="43">
        <v>0.34860000000000002</v>
      </c>
      <c r="I68" s="43">
        <v>0.02</v>
      </c>
      <c r="J68" s="51">
        <f t="shared" ref="J68:J71" si="37">G68+(G68*H68)</f>
        <v>58.704558000000006</v>
      </c>
      <c r="K68" s="51">
        <f t="shared" ref="K68:K71" si="38">J68-(J68*I68)</f>
        <v>57.530466840000003</v>
      </c>
      <c r="L68" s="88">
        <f>$G$41/G68*(D68)</f>
        <v>42.365035607626929</v>
      </c>
      <c r="M68" s="89">
        <f>$H$5/H68*E68</f>
        <v>27.108433734939755</v>
      </c>
      <c r="N68" s="40">
        <f>I68/$I$68*(F68)</f>
        <v>5</v>
      </c>
      <c r="O68" s="62">
        <f>L68+M68+N68</f>
        <v>74.473469342566688</v>
      </c>
      <c r="P68" s="94">
        <f t="shared" ref="P68:P71" si="39">G68+(G68*H68)</f>
        <v>58.704558000000006</v>
      </c>
      <c r="Q68" s="41">
        <f t="shared" ref="Q68:Q71" si="40">J68-P68</f>
        <v>0</v>
      </c>
    </row>
    <row r="69" spans="1:17" hidden="1">
      <c r="A69" s="35">
        <v>2</v>
      </c>
      <c r="B69" s="4" t="s">
        <v>114</v>
      </c>
      <c r="C69" s="7">
        <v>37.754800000000003</v>
      </c>
      <c r="D69" s="126">
        <v>55</v>
      </c>
      <c r="E69" s="126">
        <v>45</v>
      </c>
      <c r="F69" s="126">
        <v>5</v>
      </c>
      <c r="G69" s="51">
        <v>52.75</v>
      </c>
      <c r="H69" s="43">
        <v>0.34860000000000002</v>
      </c>
      <c r="I69" s="43">
        <v>0.02</v>
      </c>
      <c r="J69" s="51">
        <f t="shared" si="37"/>
        <v>71.138649999999998</v>
      </c>
      <c r="K69" s="51">
        <f t="shared" si="38"/>
        <v>69.715876999999992</v>
      </c>
      <c r="L69" s="88">
        <f>$G$42/G69*(D69)</f>
        <v>39.360189573459714</v>
      </c>
      <c r="M69" s="89">
        <f>$H$6/H69*E69</f>
        <v>27.108433734939755</v>
      </c>
      <c r="N69" s="40">
        <f t="shared" ref="N69:N71" si="41">I69/$I$68*(F69)</f>
        <v>5</v>
      </c>
      <c r="O69" s="62">
        <f>L69+M69+N69</f>
        <v>71.468623308399472</v>
      </c>
      <c r="P69" s="94">
        <f t="shared" si="39"/>
        <v>71.138649999999998</v>
      </c>
      <c r="Q69" s="41">
        <f t="shared" si="40"/>
        <v>0</v>
      </c>
    </row>
    <row r="70" spans="1:17" hidden="1">
      <c r="A70" s="35">
        <v>3</v>
      </c>
      <c r="B70" s="4" t="s">
        <v>115</v>
      </c>
      <c r="C70" s="7">
        <v>25.832899999999999</v>
      </c>
      <c r="D70" s="126">
        <v>55</v>
      </c>
      <c r="E70" s="126">
        <v>45</v>
      </c>
      <c r="F70" s="126">
        <v>5</v>
      </c>
      <c r="G70" s="51">
        <v>35.83</v>
      </c>
      <c r="H70" s="43">
        <v>0.34860000000000002</v>
      </c>
      <c r="I70" s="43">
        <v>0.02</v>
      </c>
      <c r="J70" s="51">
        <f t="shared" si="37"/>
        <v>48.320338</v>
      </c>
      <c r="K70" s="51">
        <f t="shared" si="38"/>
        <v>47.353931240000001</v>
      </c>
      <c r="L70" s="88">
        <f>$G$43/G70*(D70)</f>
        <v>39.649734859056657</v>
      </c>
      <c r="M70" s="89">
        <f>$H$7/H70*E70</f>
        <v>27.108433734939755</v>
      </c>
      <c r="N70" s="40">
        <f t="shared" si="41"/>
        <v>5</v>
      </c>
      <c r="O70" s="62">
        <f>L70+M70+N70</f>
        <v>71.758168593996416</v>
      </c>
      <c r="P70" s="94">
        <f t="shared" si="39"/>
        <v>48.320338</v>
      </c>
      <c r="Q70" s="41">
        <f t="shared" si="40"/>
        <v>0</v>
      </c>
    </row>
    <row r="71" spans="1:17" ht="15.75" hidden="1" thickBot="1">
      <c r="A71" s="44">
        <v>4</v>
      </c>
      <c r="B71" s="105" t="s">
        <v>116</v>
      </c>
      <c r="C71" s="11">
        <v>28.403600000000001</v>
      </c>
      <c r="D71" s="127">
        <v>55</v>
      </c>
      <c r="E71" s="127">
        <v>45</v>
      </c>
      <c r="F71" s="127">
        <v>5</v>
      </c>
      <c r="G71" s="53">
        <v>43.4</v>
      </c>
      <c r="H71" s="46">
        <v>0.34860000000000002</v>
      </c>
      <c r="I71" s="46">
        <v>0.02</v>
      </c>
      <c r="J71" s="51">
        <f t="shared" si="37"/>
        <v>58.529240000000001</v>
      </c>
      <c r="K71" s="51">
        <f t="shared" si="38"/>
        <v>57.358655200000001</v>
      </c>
      <c r="L71" s="90">
        <f>$G$44/G71*(D71)</f>
        <v>35.990783410138249</v>
      </c>
      <c r="M71" s="89">
        <f>$H$8/H71*E71</f>
        <v>27.108433734939755</v>
      </c>
      <c r="N71" s="40">
        <f t="shared" si="41"/>
        <v>5</v>
      </c>
      <c r="O71" s="63">
        <f>L71+M71+N71</f>
        <v>68.099217145078001</v>
      </c>
      <c r="P71" s="95">
        <f t="shared" si="39"/>
        <v>58.529240000000001</v>
      </c>
      <c r="Q71" s="41">
        <f t="shared" si="40"/>
        <v>0</v>
      </c>
    </row>
    <row r="72" spans="1:17" ht="16.5" hidden="1" thickBot="1">
      <c r="A72" s="265" t="s">
        <v>77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121"/>
      <c r="O72" s="64">
        <f>SUM(O68:O71)</f>
        <v>285.79947839004058</v>
      </c>
      <c r="P72" s="55"/>
    </row>
    <row r="73" spans="1:17" hidden="1"/>
    <row r="74" spans="1:17" ht="15.75" hidden="1" thickBot="1"/>
    <row r="75" spans="1:17" ht="15.75" hidden="1">
      <c r="A75" s="26" t="s">
        <v>31</v>
      </c>
      <c r="B75" s="27" t="s">
        <v>9</v>
      </c>
      <c r="C75" s="50"/>
      <c r="D75" s="123"/>
      <c r="E75" s="123"/>
      <c r="F75" s="123"/>
      <c r="G75" s="28"/>
      <c r="H75" s="29"/>
      <c r="I75" s="29"/>
      <c r="J75" s="28"/>
      <c r="K75" s="28"/>
      <c r="L75" s="30"/>
      <c r="M75" s="30"/>
      <c r="N75" s="30"/>
      <c r="O75" s="60"/>
      <c r="P75" s="32"/>
    </row>
    <row r="76" spans="1:17" ht="78.75" hidden="1">
      <c r="A76" s="12" t="s">
        <v>34</v>
      </c>
      <c r="B76" s="1" t="s">
        <v>35</v>
      </c>
      <c r="C76" s="6" t="s">
        <v>36</v>
      </c>
      <c r="D76" s="125" t="s">
        <v>37</v>
      </c>
      <c r="E76" s="125" t="s">
        <v>38</v>
      </c>
      <c r="F76" s="125" t="s">
        <v>39</v>
      </c>
      <c r="G76" s="6" t="s">
        <v>40</v>
      </c>
      <c r="H76" s="5" t="s">
        <v>41</v>
      </c>
      <c r="I76" s="5" t="s">
        <v>42</v>
      </c>
      <c r="J76" s="6" t="s">
        <v>43</v>
      </c>
      <c r="K76" s="6" t="s">
        <v>44</v>
      </c>
      <c r="L76" s="33" t="s">
        <v>45</v>
      </c>
      <c r="M76" s="33" t="s">
        <v>46</v>
      </c>
      <c r="N76" s="33" t="s">
        <v>47</v>
      </c>
      <c r="O76" s="61" t="s">
        <v>48</v>
      </c>
      <c r="P76" s="91" t="s">
        <v>49</v>
      </c>
    </row>
    <row r="77" spans="1:17" hidden="1">
      <c r="A77" s="35">
        <v>1</v>
      </c>
      <c r="B77" s="4" t="s">
        <v>113</v>
      </c>
      <c r="C77" s="7">
        <v>33.533000000000001</v>
      </c>
      <c r="D77" s="126">
        <v>55</v>
      </c>
      <c r="E77" s="126">
        <v>45</v>
      </c>
      <c r="F77" s="126">
        <v>5</v>
      </c>
      <c r="G77" s="51">
        <v>33.533000000000001</v>
      </c>
      <c r="H77" s="43">
        <v>0.52</v>
      </c>
      <c r="I77" s="43">
        <v>1.1299999999999999E-2</v>
      </c>
      <c r="J77" s="51">
        <f t="shared" ref="J77:J80" si="42">G77+(G77*H77)</f>
        <v>50.970160000000007</v>
      </c>
      <c r="K77" s="51">
        <f t="shared" ref="K77:K80" si="43">J77-(J77*I77)</f>
        <v>50.394197192000007</v>
      </c>
      <c r="L77" s="88">
        <f>$G$41/G77*(D77)</f>
        <v>54.99507947395103</v>
      </c>
      <c r="M77" s="89">
        <f>$H$5/H77*E77</f>
        <v>18.17307692307692</v>
      </c>
      <c r="N77" s="40">
        <f>I77/$I$68*(F77)</f>
        <v>2.8249999999999997</v>
      </c>
      <c r="O77" s="62">
        <f>L77+M77+N77</f>
        <v>75.99315639702796</v>
      </c>
      <c r="P77" s="94">
        <f t="shared" ref="P77:P80" si="44">G77+(G77*H77)</f>
        <v>50.970160000000007</v>
      </c>
      <c r="Q77" s="41">
        <f t="shared" ref="Q77:Q80" si="45">J77-P77</f>
        <v>0</v>
      </c>
    </row>
    <row r="78" spans="1:17" hidden="1">
      <c r="A78" s="35">
        <v>2</v>
      </c>
      <c r="B78" s="4" t="s">
        <v>114</v>
      </c>
      <c r="C78" s="7">
        <v>37.754800000000003</v>
      </c>
      <c r="D78" s="126">
        <v>55</v>
      </c>
      <c r="E78" s="126">
        <v>45</v>
      </c>
      <c r="F78" s="126">
        <v>5</v>
      </c>
      <c r="G78" s="51">
        <v>37.754800000000003</v>
      </c>
      <c r="H78" s="43">
        <v>0.52</v>
      </c>
      <c r="I78" s="43">
        <v>1.1299999999999999E-2</v>
      </c>
      <c r="J78" s="51">
        <f t="shared" si="42"/>
        <v>57.387296000000006</v>
      </c>
      <c r="K78" s="51">
        <f t="shared" si="43"/>
        <v>56.73881955520001</v>
      </c>
      <c r="L78" s="88">
        <f>$G$42/G78*(D78)</f>
        <v>54.993007511627653</v>
      </c>
      <c r="M78" s="89">
        <f>$H$6/H78*E78</f>
        <v>18.17307692307692</v>
      </c>
      <c r="N78" s="40">
        <f t="shared" ref="N78:N80" si="46">I78/$I$68*(F78)</f>
        <v>2.8249999999999997</v>
      </c>
      <c r="O78" s="62">
        <f>L78+M78+N78</f>
        <v>75.991084434704575</v>
      </c>
      <c r="P78" s="94">
        <f t="shared" si="44"/>
        <v>57.387296000000006</v>
      </c>
      <c r="Q78" s="41">
        <f t="shared" si="45"/>
        <v>0</v>
      </c>
    </row>
    <row r="79" spans="1:17" hidden="1">
      <c r="A79" s="35">
        <v>3</v>
      </c>
      <c r="B79" s="4" t="s">
        <v>115</v>
      </c>
      <c r="C79" s="7">
        <v>25.832899999999999</v>
      </c>
      <c r="D79" s="126">
        <v>55</v>
      </c>
      <c r="E79" s="126">
        <v>45</v>
      </c>
      <c r="F79" s="126">
        <v>5</v>
      </c>
      <c r="G79" s="51">
        <v>25.83</v>
      </c>
      <c r="H79" s="43">
        <v>0.52</v>
      </c>
      <c r="I79" s="43">
        <v>1.1299999999999999E-2</v>
      </c>
      <c r="J79" s="51">
        <f t="shared" si="42"/>
        <v>39.261600000000001</v>
      </c>
      <c r="K79" s="51">
        <f t="shared" si="43"/>
        <v>38.817943920000005</v>
      </c>
      <c r="L79" s="88">
        <f>$G$43/G79*(D79)</f>
        <v>55</v>
      </c>
      <c r="M79" s="89">
        <f>$H$7/H79*E79</f>
        <v>18.17307692307692</v>
      </c>
      <c r="N79" s="40">
        <f t="shared" si="46"/>
        <v>2.8249999999999997</v>
      </c>
      <c r="O79" s="62">
        <f>L79+M79+N79</f>
        <v>75.998076923076923</v>
      </c>
      <c r="P79" s="94">
        <f t="shared" si="44"/>
        <v>39.261600000000001</v>
      </c>
      <c r="Q79" s="41">
        <f t="shared" si="45"/>
        <v>0</v>
      </c>
    </row>
    <row r="80" spans="1:17" ht="15.75" hidden="1" thickBot="1">
      <c r="A80" s="44">
        <v>4</v>
      </c>
      <c r="B80" s="105" t="s">
        <v>116</v>
      </c>
      <c r="C80" s="11">
        <v>28.403600000000001</v>
      </c>
      <c r="D80" s="127">
        <v>55</v>
      </c>
      <c r="E80" s="127">
        <v>45</v>
      </c>
      <c r="F80" s="127">
        <v>5</v>
      </c>
      <c r="G80" s="53">
        <v>28.4</v>
      </c>
      <c r="H80" s="46">
        <v>0.52</v>
      </c>
      <c r="I80" s="43">
        <v>1.1299999999999999E-2</v>
      </c>
      <c r="J80" s="51">
        <f t="shared" si="42"/>
        <v>43.167999999999999</v>
      </c>
      <c r="K80" s="51">
        <f t="shared" si="43"/>
        <v>42.680201599999997</v>
      </c>
      <c r="L80" s="90">
        <f>$G$44/G80*(D80)</f>
        <v>55</v>
      </c>
      <c r="M80" s="89">
        <f>$H$8/H80*E80</f>
        <v>18.17307692307692</v>
      </c>
      <c r="N80" s="40">
        <f t="shared" si="46"/>
        <v>2.8249999999999997</v>
      </c>
      <c r="O80" s="63">
        <f>L80+M80+N80</f>
        <v>75.998076923076923</v>
      </c>
      <c r="P80" s="95">
        <f t="shared" si="44"/>
        <v>43.167999999999999</v>
      </c>
      <c r="Q80" s="41">
        <f t="shared" si="45"/>
        <v>0</v>
      </c>
    </row>
    <row r="81" spans="1:23" ht="16.5" hidden="1" thickBot="1">
      <c r="A81" s="265" t="s">
        <v>77</v>
      </c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121"/>
      <c r="O81" s="64">
        <f>SUM(O77:O80)</f>
        <v>303.98039467788635</v>
      </c>
      <c r="P81" s="55"/>
    </row>
    <row r="82" spans="1:23" hidden="1"/>
    <row r="83" spans="1:23" ht="15.75" thickBot="1"/>
    <row r="84" spans="1:23" ht="15.75">
      <c r="A84" s="26" t="s">
        <v>31</v>
      </c>
      <c r="B84" s="27" t="s">
        <v>10</v>
      </c>
      <c r="C84" s="50"/>
      <c r="D84" s="123"/>
      <c r="E84" s="123"/>
      <c r="F84" s="123"/>
      <c r="G84" s="28"/>
      <c r="H84" s="29"/>
      <c r="I84" s="29"/>
      <c r="J84" s="28"/>
      <c r="K84" s="28"/>
      <c r="L84" s="30"/>
      <c r="M84" s="30"/>
      <c r="N84" s="30"/>
      <c r="O84" s="60"/>
      <c r="P84" s="32"/>
    </row>
    <row r="85" spans="1:23" ht="78.75">
      <c r="A85" s="12" t="s">
        <v>34</v>
      </c>
      <c r="B85" s="1" t="s">
        <v>182</v>
      </c>
      <c r="C85" s="6" t="s">
        <v>36</v>
      </c>
      <c r="D85" s="125" t="s">
        <v>37</v>
      </c>
      <c r="E85" s="125" t="s">
        <v>38</v>
      </c>
      <c r="F85" s="125" t="s">
        <v>39</v>
      </c>
      <c r="G85" s="6" t="s">
        <v>40</v>
      </c>
      <c r="H85" s="5" t="s">
        <v>41</v>
      </c>
      <c r="I85" s="5" t="s">
        <v>42</v>
      </c>
      <c r="J85" s="6" t="s">
        <v>43</v>
      </c>
      <c r="K85" s="6" t="s">
        <v>44</v>
      </c>
      <c r="L85" s="33" t="s">
        <v>45</v>
      </c>
      <c r="M85" s="33" t="s">
        <v>46</v>
      </c>
      <c r="N85" s="33" t="s">
        <v>47</v>
      </c>
      <c r="O85" s="61" t="s">
        <v>48</v>
      </c>
      <c r="P85" s="91" t="s">
        <v>49</v>
      </c>
      <c r="R85" s="173" t="s">
        <v>242</v>
      </c>
      <c r="S85" s="176" t="s">
        <v>238</v>
      </c>
      <c r="T85" s="260" t="s">
        <v>239</v>
      </c>
      <c r="U85" s="261" t="s">
        <v>237</v>
      </c>
      <c r="V85" s="170" t="s">
        <v>240</v>
      </c>
    </row>
    <row r="86" spans="1:23">
      <c r="A86" s="35">
        <v>1</v>
      </c>
      <c r="B86" s="4" t="s">
        <v>208</v>
      </c>
      <c r="C86" s="7">
        <v>33.533000000000001</v>
      </c>
      <c r="D86" s="126">
        <v>55</v>
      </c>
      <c r="E86" s="126">
        <v>45</v>
      </c>
      <c r="F86" s="126">
        <v>5</v>
      </c>
      <c r="G86" s="51">
        <v>33.53</v>
      </c>
      <c r="H86" s="43">
        <v>0.29499999999999998</v>
      </c>
      <c r="I86" s="43">
        <v>0.02</v>
      </c>
      <c r="J86" s="51">
        <f t="shared" ref="J86:J89" si="47">G86+(G86*H86)</f>
        <v>43.421350000000004</v>
      </c>
      <c r="K86" s="51">
        <f t="shared" ref="K86:K89" si="48">J86-(J86*I86)</f>
        <v>42.552923000000007</v>
      </c>
      <c r="L86" s="88">
        <f>$G$41/G86*(D86)</f>
        <v>55</v>
      </c>
      <c r="M86" s="89">
        <f>$H$5/H86*E86</f>
        <v>32.033898305084747</v>
      </c>
      <c r="N86" s="40">
        <f>I86/$I$68*(F86)</f>
        <v>5</v>
      </c>
      <c r="O86" s="62">
        <f>L86+M86+N86</f>
        <v>92.033898305084747</v>
      </c>
      <c r="P86" s="94">
        <f t="shared" ref="P86:P89" si="49">G86+(G86*H86)</f>
        <v>43.421350000000004</v>
      </c>
      <c r="Q86" s="41">
        <f t="shared" ref="Q86:Q89" si="50">J86-P86</f>
        <v>0</v>
      </c>
      <c r="R86" s="179">
        <f>1.03*1.04545</f>
        <v>1.0768135000000001</v>
      </c>
      <c r="S86" s="177">
        <f t="shared" ref="S86:S89" si="51">C86*R86</f>
        <v>36.108787095500006</v>
      </c>
      <c r="T86" s="192">
        <f>G86*R86</f>
        <v>36.105556655000001</v>
      </c>
      <c r="U86" s="188">
        <f t="shared" ref="U86:U89" si="52">J86*R86</f>
        <v>46.756695868225009</v>
      </c>
      <c r="V86" s="177">
        <f>T86*H86+T86</f>
        <v>46.756695868225002</v>
      </c>
      <c r="W86" s="41">
        <f t="shared" ref="W86:W89" si="53">U86-V86</f>
        <v>0</v>
      </c>
    </row>
    <row r="87" spans="1:23">
      <c r="A87" s="35">
        <v>2</v>
      </c>
      <c r="B87" s="4" t="s">
        <v>209</v>
      </c>
      <c r="C87" s="7">
        <v>37.754800000000003</v>
      </c>
      <c r="D87" s="126">
        <v>55</v>
      </c>
      <c r="E87" s="126">
        <v>45</v>
      </c>
      <c r="F87" s="126">
        <v>5</v>
      </c>
      <c r="G87" s="51">
        <v>37.75</v>
      </c>
      <c r="H87" s="43">
        <v>0.29499999999999998</v>
      </c>
      <c r="I87" s="43">
        <v>0.02</v>
      </c>
      <c r="J87" s="51">
        <f t="shared" si="47"/>
        <v>48.886249999999997</v>
      </c>
      <c r="K87" s="51">
        <f t="shared" si="48"/>
        <v>47.908524999999997</v>
      </c>
      <c r="L87" s="88">
        <f>$G$42/G87*(D87)</f>
        <v>55</v>
      </c>
      <c r="M87" s="89">
        <f>$H$6/H87*E87</f>
        <v>32.033898305084747</v>
      </c>
      <c r="N87" s="40">
        <f t="shared" ref="N87:N89" si="54">I87/$I$68*(F87)</f>
        <v>5</v>
      </c>
      <c r="O87" s="62">
        <f>L87+M87+N87</f>
        <v>92.033898305084747</v>
      </c>
      <c r="P87" s="94">
        <f t="shared" si="49"/>
        <v>48.886249999999997</v>
      </c>
      <c r="Q87" s="41">
        <f t="shared" si="50"/>
        <v>0</v>
      </c>
      <c r="R87" s="179">
        <f>1.03*1.04545</f>
        <v>1.0768135000000001</v>
      </c>
      <c r="S87" s="177">
        <f t="shared" si="51"/>
        <v>40.654878329800006</v>
      </c>
      <c r="T87" s="192">
        <f>G87*R87</f>
        <v>40.649709625</v>
      </c>
      <c r="U87" s="188">
        <f t="shared" si="52"/>
        <v>52.641373964374999</v>
      </c>
      <c r="V87" s="177">
        <f>T87*H87+T87</f>
        <v>52.641373964374999</v>
      </c>
      <c r="W87" s="41">
        <f t="shared" si="53"/>
        <v>0</v>
      </c>
    </row>
    <row r="88" spans="1:23">
      <c r="A88" s="35">
        <v>3</v>
      </c>
      <c r="B88" s="4" t="s">
        <v>210</v>
      </c>
      <c r="C88" s="7">
        <v>25.832899999999999</v>
      </c>
      <c r="D88" s="126">
        <v>55</v>
      </c>
      <c r="E88" s="126">
        <v>45</v>
      </c>
      <c r="F88" s="126">
        <v>5</v>
      </c>
      <c r="G88" s="51">
        <v>25.83</v>
      </c>
      <c r="H88" s="43">
        <v>0.29499999999999998</v>
      </c>
      <c r="I88" s="43">
        <v>0.02</v>
      </c>
      <c r="J88" s="51">
        <f t="shared" si="47"/>
        <v>33.449849999999998</v>
      </c>
      <c r="K88" s="51">
        <f t="shared" si="48"/>
        <v>32.780853</v>
      </c>
      <c r="L88" s="88">
        <f>$G$43/G88*(D88)</f>
        <v>55</v>
      </c>
      <c r="M88" s="89">
        <f>$H$7/H88*E88</f>
        <v>32.033898305084747</v>
      </c>
      <c r="N88" s="40">
        <f t="shared" si="54"/>
        <v>5</v>
      </c>
      <c r="O88" s="62">
        <f>L88+M88+N88</f>
        <v>92.033898305084747</v>
      </c>
      <c r="P88" s="94">
        <f t="shared" si="49"/>
        <v>33.449849999999998</v>
      </c>
      <c r="Q88" s="41">
        <f t="shared" si="50"/>
        <v>0</v>
      </c>
      <c r="R88" s="179">
        <f>1.03*1.04545</f>
        <v>1.0768135000000001</v>
      </c>
      <c r="S88" s="177">
        <f t="shared" si="51"/>
        <v>27.817215464149999</v>
      </c>
      <c r="T88" s="192">
        <f>G88*R88</f>
        <v>27.814092705</v>
      </c>
      <c r="U88" s="188">
        <f t="shared" si="52"/>
        <v>36.019250052975003</v>
      </c>
      <c r="V88" s="177">
        <f>T88*H88+T88</f>
        <v>36.019250052974996</v>
      </c>
      <c r="W88" s="41">
        <f t="shared" si="53"/>
        <v>0</v>
      </c>
    </row>
    <row r="89" spans="1:23" ht="15.75" thickBot="1">
      <c r="A89" s="44">
        <v>4</v>
      </c>
      <c r="B89" s="105" t="s">
        <v>211</v>
      </c>
      <c r="C89" s="11">
        <v>28.403600000000001</v>
      </c>
      <c r="D89" s="127">
        <v>55</v>
      </c>
      <c r="E89" s="127">
        <v>45</v>
      </c>
      <c r="F89" s="127">
        <v>5</v>
      </c>
      <c r="G89" s="53">
        <v>28.4</v>
      </c>
      <c r="H89" s="46">
        <v>0.29499999999999998</v>
      </c>
      <c r="I89" s="46">
        <v>0.02</v>
      </c>
      <c r="J89" s="51">
        <f t="shared" si="47"/>
        <v>36.777999999999999</v>
      </c>
      <c r="K89" s="51">
        <f t="shared" si="48"/>
        <v>36.042439999999999</v>
      </c>
      <c r="L89" s="90">
        <f>$G$44/G89*(D89)</f>
        <v>55</v>
      </c>
      <c r="M89" s="89">
        <f>$H$8/H89*E89</f>
        <v>32.033898305084747</v>
      </c>
      <c r="N89" s="40">
        <f t="shared" si="54"/>
        <v>5</v>
      </c>
      <c r="O89" s="63">
        <f>L89+M89+N89</f>
        <v>92.033898305084747</v>
      </c>
      <c r="P89" s="95">
        <f t="shared" si="49"/>
        <v>36.777999999999999</v>
      </c>
      <c r="Q89" s="41">
        <f t="shared" si="50"/>
        <v>0</v>
      </c>
      <c r="R89" s="179">
        <f>1.03*1.04545</f>
        <v>1.0768135000000001</v>
      </c>
      <c r="S89" s="177">
        <f t="shared" si="51"/>
        <v>30.585379928600002</v>
      </c>
      <c r="T89" s="192">
        <f>G89*R89</f>
        <v>30.581503400000003</v>
      </c>
      <c r="U89" s="188">
        <f t="shared" si="52"/>
        <v>39.603046902999999</v>
      </c>
      <c r="V89" s="177">
        <f>T89*H89+T89</f>
        <v>39.603046903000006</v>
      </c>
      <c r="W89" s="41">
        <f t="shared" si="53"/>
        <v>0</v>
      </c>
    </row>
    <row r="90" spans="1:23" ht="16.5" thickBot="1">
      <c r="A90" s="265" t="s">
        <v>77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121"/>
      <c r="O90" s="64">
        <f>SUM(O86:O89)</f>
        <v>368.13559322033899</v>
      </c>
      <c r="P90" s="55"/>
    </row>
    <row r="92" spans="1:23" ht="15.75" hidden="1" thickBot="1"/>
    <row r="93" spans="1:23" ht="15.75" hidden="1">
      <c r="A93" s="26" t="s">
        <v>31</v>
      </c>
      <c r="B93" s="27" t="s">
        <v>11</v>
      </c>
      <c r="C93" s="50"/>
      <c r="D93" s="123"/>
      <c r="E93" s="123"/>
      <c r="F93" s="123"/>
      <c r="G93" s="28"/>
      <c r="H93" s="29"/>
      <c r="I93" s="29"/>
      <c r="J93" s="28"/>
      <c r="K93" s="28"/>
      <c r="L93" s="30"/>
      <c r="M93" s="30"/>
      <c r="N93" s="30"/>
      <c r="O93" s="60"/>
      <c r="P93" s="32"/>
    </row>
    <row r="94" spans="1:23" ht="78.75" hidden="1">
      <c r="A94" s="12" t="s">
        <v>34</v>
      </c>
      <c r="B94" s="1" t="s">
        <v>35</v>
      </c>
      <c r="C94" s="6" t="s">
        <v>36</v>
      </c>
      <c r="D94" s="125" t="s">
        <v>37</v>
      </c>
      <c r="E94" s="125" t="s">
        <v>38</v>
      </c>
      <c r="F94" s="125" t="s">
        <v>39</v>
      </c>
      <c r="G94" s="6" t="s">
        <v>40</v>
      </c>
      <c r="H94" s="5" t="s">
        <v>41</v>
      </c>
      <c r="I94" s="5" t="s">
        <v>42</v>
      </c>
      <c r="J94" s="6" t="s">
        <v>43</v>
      </c>
      <c r="K94" s="6" t="s">
        <v>44</v>
      </c>
      <c r="L94" s="33" t="s">
        <v>45</v>
      </c>
      <c r="M94" s="33" t="s">
        <v>46</v>
      </c>
      <c r="N94" s="33" t="s">
        <v>47</v>
      </c>
      <c r="O94" s="61" t="s">
        <v>48</v>
      </c>
      <c r="P94" s="91" t="s">
        <v>49</v>
      </c>
    </row>
    <row r="95" spans="1:23" hidden="1">
      <c r="A95" s="35">
        <v>1</v>
      </c>
      <c r="B95" s="4" t="s">
        <v>113</v>
      </c>
      <c r="C95" s="7">
        <v>33.533000000000001</v>
      </c>
      <c r="D95" s="126">
        <v>55</v>
      </c>
      <c r="E95" s="126">
        <v>45</v>
      </c>
      <c r="F95" s="126">
        <v>5</v>
      </c>
      <c r="G95" s="51">
        <v>38.53</v>
      </c>
      <c r="H95" s="43">
        <v>0.3</v>
      </c>
      <c r="I95" s="43">
        <v>0</v>
      </c>
      <c r="J95" s="51">
        <f t="shared" ref="J95:J98" si="55">G95+(G95*H95)</f>
        <v>50.088999999999999</v>
      </c>
      <c r="K95" s="51">
        <f t="shared" ref="K95:K98" si="56">J95-(J95*I95)</f>
        <v>50.088999999999999</v>
      </c>
      <c r="L95" s="88">
        <f>$G$41/G95*(D95)</f>
        <v>47.862704386192576</v>
      </c>
      <c r="M95" s="89">
        <f>$H$5/H95*E95</f>
        <v>31.499999999999996</v>
      </c>
      <c r="N95" s="40">
        <f>I95/$I$68*(F95)</f>
        <v>0</v>
      </c>
      <c r="O95" s="62">
        <f>L95+M95+N95</f>
        <v>79.362704386192576</v>
      </c>
      <c r="P95" s="94">
        <f t="shared" ref="P95:P98" si="57">G95+(G95*H95)</f>
        <v>50.088999999999999</v>
      </c>
      <c r="Q95" s="41">
        <f t="shared" ref="Q95:Q98" si="58">J95-P95</f>
        <v>0</v>
      </c>
    </row>
    <row r="96" spans="1:23" hidden="1">
      <c r="A96" s="35">
        <v>2</v>
      </c>
      <c r="B96" s="4" t="s">
        <v>114</v>
      </c>
      <c r="C96" s="7">
        <v>37.754800000000003</v>
      </c>
      <c r="D96" s="126">
        <v>55</v>
      </c>
      <c r="E96" s="126">
        <v>45</v>
      </c>
      <c r="F96" s="126">
        <v>5</v>
      </c>
      <c r="G96" s="51">
        <v>42.75</v>
      </c>
      <c r="H96" s="43">
        <v>0.3</v>
      </c>
      <c r="I96" s="43">
        <v>0</v>
      </c>
      <c r="J96" s="51">
        <f t="shared" si="55"/>
        <v>55.575000000000003</v>
      </c>
      <c r="K96" s="51">
        <f t="shared" si="56"/>
        <v>55.575000000000003</v>
      </c>
      <c r="L96" s="88">
        <f>$G$42/G96*(D96)</f>
        <v>48.567251461988306</v>
      </c>
      <c r="M96" s="89">
        <f>$H$6/H96*E96</f>
        <v>31.499999999999996</v>
      </c>
      <c r="N96" s="40">
        <f t="shared" ref="N96:N98" si="59">I96/$I$68*(F96)</f>
        <v>0</v>
      </c>
      <c r="O96" s="62">
        <f>L96+M96+N96</f>
        <v>80.067251461988306</v>
      </c>
      <c r="P96" s="94">
        <f t="shared" si="57"/>
        <v>55.575000000000003</v>
      </c>
      <c r="Q96" s="41">
        <f t="shared" si="58"/>
        <v>0</v>
      </c>
    </row>
    <row r="97" spans="1:22" hidden="1">
      <c r="A97" s="35">
        <v>3</v>
      </c>
      <c r="B97" s="4" t="s">
        <v>115</v>
      </c>
      <c r="C97" s="7">
        <v>25.832899999999999</v>
      </c>
      <c r="D97" s="126">
        <v>55</v>
      </c>
      <c r="E97" s="126">
        <v>45</v>
      </c>
      <c r="F97" s="126">
        <v>5</v>
      </c>
      <c r="G97" s="51">
        <v>30.83</v>
      </c>
      <c r="H97" s="43">
        <v>0.3</v>
      </c>
      <c r="I97" s="43">
        <v>0</v>
      </c>
      <c r="J97" s="51">
        <f t="shared" si="55"/>
        <v>40.078999999999994</v>
      </c>
      <c r="K97" s="51">
        <f t="shared" si="56"/>
        <v>40.078999999999994</v>
      </c>
      <c r="L97" s="88">
        <f>$G$43/G97*(D97)</f>
        <v>46.080116769380474</v>
      </c>
      <c r="M97" s="89">
        <f>$H$7/H97*E97</f>
        <v>31.499999999999996</v>
      </c>
      <c r="N97" s="40">
        <f t="shared" si="59"/>
        <v>0</v>
      </c>
      <c r="O97" s="62">
        <f>L97+M97+N97</f>
        <v>77.580116769380467</v>
      </c>
      <c r="P97" s="94">
        <f t="shared" si="57"/>
        <v>40.078999999999994</v>
      </c>
      <c r="Q97" s="41">
        <f t="shared" si="58"/>
        <v>0</v>
      </c>
    </row>
    <row r="98" spans="1:22" ht="15.75" hidden="1" thickBot="1">
      <c r="A98" s="44">
        <v>4</v>
      </c>
      <c r="B98" s="105" t="s">
        <v>116</v>
      </c>
      <c r="C98" s="11">
        <v>28.403600000000001</v>
      </c>
      <c r="D98" s="127">
        <v>55</v>
      </c>
      <c r="E98" s="127">
        <v>45</v>
      </c>
      <c r="F98" s="127">
        <v>5</v>
      </c>
      <c r="G98" s="53">
        <v>33.4</v>
      </c>
      <c r="H98" s="46">
        <v>0.3</v>
      </c>
      <c r="I98" s="46">
        <v>0</v>
      </c>
      <c r="J98" s="51">
        <f t="shared" si="55"/>
        <v>43.42</v>
      </c>
      <c r="K98" s="51">
        <f t="shared" si="56"/>
        <v>43.42</v>
      </c>
      <c r="L98" s="90">
        <f>$G$44/G98*(D98)</f>
        <v>46.766467065868262</v>
      </c>
      <c r="M98" s="89">
        <f>$H$8/H98*E98</f>
        <v>31.499999999999996</v>
      </c>
      <c r="N98" s="40">
        <f t="shared" si="59"/>
        <v>0</v>
      </c>
      <c r="O98" s="63">
        <f>L98+M98+N98</f>
        <v>78.266467065868255</v>
      </c>
      <c r="P98" s="95">
        <f t="shared" si="57"/>
        <v>43.42</v>
      </c>
      <c r="Q98" s="41">
        <f t="shared" si="58"/>
        <v>0</v>
      </c>
    </row>
    <row r="99" spans="1:22" ht="16.5" hidden="1" thickBot="1">
      <c r="A99" s="265" t="s">
        <v>77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121"/>
      <c r="O99" s="64">
        <f>SUM(O95:O98)</f>
        <v>315.27653968342963</v>
      </c>
      <c r="P99" s="55"/>
    </row>
    <row r="100" spans="1:22" hidden="1"/>
    <row r="101" spans="1:22" ht="15.75" hidden="1" thickBot="1"/>
    <row r="102" spans="1:22" ht="15.75" hidden="1">
      <c r="A102" s="26" t="s">
        <v>31</v>
      </c>
      <c r="B102" s="27" t="s">
        <v>80</v>
      </c>
      <c r="C102" s="50"/>
      <c r="D102" s="123"/>
      <c r="E102" s="123"/>
      <c r="F102" s="123"/>
      <c r="G102" s="28"/>
      <c r="H102" s="29"/>
      <c r="I102" s="29"/>
      <c r="J102" s="28"/>
      <c r="K102" s="28"/>
      <c r="L102" s="30"/>
      <c r="M102" s="30"/>
      <c r="N102" s="30"/>
      <c r="O102" s="60"/>
      <c r="P102" s="32"/>
    </row>
    <row r="103" spans="1:22" ht="78.75" hidden="1">
      <c r="A103" s="12" t="s">
        <v>34</v>
      </c>
      <c r="B103" s="1" t="s">
        <v>35</v>
      </c>
      <c r="C103" s="6" t="s">
        <v>36</v>
      </c>
      <c r="D103" s="125" t="s">
        <v>37</v>
      </c>
      <c r="E103" s="125" t="s">
        <v>38</v>
      </c>
      <c r="F103" s="125" t="s">
        <v>39</v>
      </c>
      <c r="G103" s="6" t="s">
        <v>40</v>
      </c>
      <c r="H103" s="5" t="s">
        <v>41</v>
      </c>
      <c r="I103" s="5" t="s">
        <v>42</v>
      </c>
      <c r="J103" s="6" t="s">
        <v>43</v>
      </c>
      <c r="K103" s="6" t="s">
        <v>44</v>
      </c>
      <c r="L103" s="33" t="s">
        <v>45</v>
      </c>
      <c r="M103" s="33" t="s">
        <v>46</v>
      </c>
      <c r="N103" s="33" t="s">
        <v>47</v>
      </c>
      <c r="O103" s="61" t="s">
        <v>48</v>
      </c>
      <c r="P103" s="91" t="s">
        <v>49</v>
      </c>
    </row>
    <row r="104" spans="1:22" hidden="1">
      <c r="A104" s="35">
        <v>1</v>
      </c>
      <c r="B104" s="4" t="s">
        <v>113</v>
      </c>
      <c r="C104" s="7">
        <v>33.533000000000001</v>
      </c>
      <c r="D104" s="126">
        <v>55</v>
      </c>
      <c r="E104" s="126">
        <v>45</v>
      </c>
      <c r="F104" s="126">
        <v>5</v>
      </c>
      <c r="G104" s="51">
        <v>38</v>
      </c>
      <c r="H104" s="43">
        <v>0.3</v>
      </c>
      <c r="I104" s="43">
        <v>0.01</v>
      </c>
      <c r="J104" s="51">
        <f t="shared" ref="J104:J107" si="60">G104+(G104*H104)</f>
        <v>49.4</v>
      </c>
      <c r="K104" s="51">
        <f t="shared" ref="K104:K107" si="61">J104-(J104*I104)</f>
        <v>48.905999999999999</v>
      </c>
      <c r="L104" s="88">
        <f>$G$41/G104*(D104)</f>
        <v>48.530263157894737</v>
      </c>
      <c r="M104" s="89">
        <f>$H$5/H104*E104</f>
        <v>31.499999999999996</v>
      </c>
      <c r="N104" s="40">
        <f>I104/$I$68*(F104)</f>
        <v>2.5</v>
      </c>
      <c r="O104" s="62">
        <f>L104+M104+N104</f>
        <v>82.530263157894737</v>
      </c>
      <c r="P104" s="94">
        <f t="shared" ref="P104:P107" si="62">G104+(G104*H104)</f>
        <v>49.4</v>
      </c>
      <c r="Q104" s="41">
        <f t="shared" ref="Q104:Q107" si="63">J104-P104</f>
        <v>0</v>
      </c>
    </row>
    <row r="105" spans="1:22" hidden="1">
      <c r="A105" s="35">
        <v>2</v>
      </c>
      <c r="B105" s="4" t="s">
        <v>114</v>
      </c>
      <c r="C105" s="7">
        <v>37.754800000000003</v>
      </c>
      <c r="D105" s="126">
        <v>55</v>
      </c>
      <c r="E105" s="126">
        <v>45</v>
      </c>
      <c r="F105" s="126">
        <v>5</v>
      </c>
      <c r="G105" s="51">
        <v>42</v>
      </c>
      <c r="H105" s="43">
        <v>0.3</v>
      </c>
      <c r="I105" s="43">
        <v>0.01</v>
      </c>
      <c r="J105" s="51">
        <f t="shared" si="60"/>
        <v>54.6</v>
      </c>
      <c r="K105" s="51">
        <f t="shared" si="61"/>
        <v>54.054000000000002</v>
      </c>
      <c r="L105" s="88">
        <f>$G$42/G105*(D105)</f>
        <v>49.43452380952381</v>
      </c>
      <c r="M105" s="89">
        <f>$H$6/H105*E105</f>
        <v>31.499999999999996</v>
      </c>
      <c r="N105" s="40">
        <f t="shared" ref="N105:N107" si="64">I105/$I$68*(F105)</f>
        <v>2.5</v>
      </c>
      <c r="O105" s="62">
        <f>L105+M105+N105</f>
        <v>83.43452380952381</v>
      </c>
      <c r="P105" s="94">
        <f t="shared" si="62"/>
        <v>54.6</v>
      </c>
      <c r="Q105" s="41">
        <f t="shared" si="63"/>
        <v>0</v>
      </c>
    </row>
    <row r="106" spans="1:22" hidden="1">
      <c r="A106" s="35">
        <v>3</v>
      </c>
      <c r="B106" s="4" t="s">
        <v>115</v>
      </c>
      <c r="C106" s="7">
        <v>25.832899999999999</v>
      </c>
      <c r="D106" s="126">
        <v>55</v>
      </c>
      <c r="E106" s="126">
        <v>45</v>
      </c>
      <c r="F106" s="126">
        <v>5</v>
      </c>
      <c r="G106" s="51">
        <v>30</v>
      </c>
      <c r="H106" s="43">
        <v>0.3</v>
      </c>
      <c r="I106" s="43">
        <v>0.01</v>
      </c>
      <c r="J106" s="51">
        <f t="shared" si="60"/>
        <v>39</v>
      </c>
      <c r="K106" s="51">
        <f t="shared" si="61"/>
        <v>38.61</v>
      </c>
      <c r="L106" s="88">
        <f>$G$43/G106*(D106)</f>
        <v>47.354999999999997</v>
      </c>
      <c r="M106" s="89">
        <f>$H$7/H106*E106</f>
        <v>31.499999999999996</v>
      </c>
      <c r="N106" s="40">
        <f t="shared" si="64"/>
        <v>2.5</v>
      </c>
      <c r="O106" s="62">
        <f>L106+M106+N106</f>
        <v>81.35499999999999</v>
      </c>
      <c r="P106" s="94">
        <f t="shared" si="62"/>
        <v>39</v>
      </c>
      <c r="Q106" s="41">
        <f t="shared" si="63"/>
        <v>0</v>
      </c>
    </row>
    <row r="107" spans="1:22" ht="15.75" hidden="1" thickBot="1">
      <c r="A107" s="44">
        <v>4</v>
      </c>
      <c r="B107" s="105" t="s">
        <v>116</v>
      </c>
      <c r="C107" s="11">
        <v>28.403600000000001</v>
      </c>
      <c r="D107" s="127">
        <v>55</v>
      </c>
      <c r="E107" s="127">
        <v>45</v>
      </c>
      <c r="F107" s="127">
        <v>5</v>
      </c>
      <c r="G107" s="53">
        <v>35</v>
      </c>
      <c r="H107" s="46">
        <v>0.3</v>
      </c>
      <c r="I107" s="46">
        <v>0.01</v>
      </c>
      <c r="J107" s="51">
        <f t="shared" si="60"/>
        <v>45.5</v>
      </c>
      <c r="K107" s="51">
        <f t="shared" si="61"/>
        <v>45.045000000000002</v>
      </c>
      <c r="L107" s="90">
        <f>$G$44/G107*(D107)</f>
        <v>44.628571428571426</v>
      </c>
      <c r="M107" s="89">
        <f>$H$8/H107*E107</f>
        <v>31.499999999999996</v>
      </c>
      <c r="N107" s="40">
        <f t="shared" si="64"/>
        <v>2.5</v>
      </c>
      <c r="O107" s="63">
        <f>L107+M107+N107</f>
        <v>78.628571428571419</v>
      </c>
      <c r="P107" s="95">
        <f t="shared" si="62"/>
        <v>45.5</v>
      </c>
      <c r="Q107" s="41">
        <f t="shared" si="63"/>
        <v>0</v>
      </c>
    </row>
    <row r="108" spans="1:22" ht="16.5" hidden="1" thickBot="1">
      <c r="A108" s="265" t="s">
        <v>77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121"/>
      <c r="O108" s="64">
        <f>SUM(O104:O107)</f>
        <v>325.94835839598994</v>
      </c>
      <c r="P108" s="55"/>
    </row>
    <row r="109" spans="1:22" hidden="1"/>
    <row r="110" spans="1:22" ht="15.75" thickBot="1"/>
    <row r="111" spans="1:22" ht="15.75">
      <c r="A111" s="26" t="s">
        <v>31</v>
      </c>
      <c r="B111" s="27" t="s">
        <v>13</v>
      </c>
      <c r="C111" s="50"/>
      <c r="D111" s="123"/>
      <c r="E111" s="123"/>
      <c r="F111" s="123"/>
      <c r="G111" s="28"/>
      <c r="H111" s="29"/>
      <c r="I111" s="29"/>
      <c r="J111" s="28"/>
      <c r="K111" s="28"/>
      <c r="L111" s="30"/>
      <c r="M111" s="30"/>
      <c r="N111" s="30"/>
      <c r="O111" s="60"/>
      <c r="P111" s="32"/>
    </row>
    <row r="112" spans="1:22" ht="78.75">
      <c r="A112" s="12" t="s">
        <v>34</v>
      </c>
      <c r="B112" s="1" t="s">
        <v>182</v>
      </c>
      <c r="C112" s="6" t="s">
        <v>36</v>
      </c>
      <c r="D112" s="125" t="s">
        <v>37</v>
      </c>
      <c r="E112" s="125" t="s">
        <v>38</v>
      </c>
      <c r="F112" s="125" t="s">
        <v>39</v>
      </c>
      <c r="G112" s="6" t="s">
        <v>40</v>
      </c>
      <c r="H112" s="5" t="s">
        <v>41</v>
      </c>
      <c r="I112" s="5" t="s">
        <v>42</v>
      </c>
      <c r="J112" s="6" t="s">
        <v>43</v>
      </c>
      <c r="K112" s="6" t="s">
        <v>44</v>
      </c>
      <c r="L112" s="33" t="s">
        <v>45</v>
      </c>
      <c r="M112" s="33" t="s">
        <v>46</v>
      </c>
      <c r="N112" s="33" t="s">
        <v>47</v>
      </c>
      <c r="O112" s="61" t="s">
        <v>48</v>
      </c>
      <c r="P112" s="91" t="s">
        <v>49</v>
      </c>
      <c r="R112" s="173" t="s">
        <v>242</v>
      </c>
      <c r="S112" s="176" t="s">
        <v>238</v>
      </c>
      <c r="T112" s="260" t="s">
        <v>239</v>
      </c>
      <c r="U112" s="261" t="s">
        <v>237</v>
      </c>
      <c r="V112" s="170" t="s">
        <v>240</v>
      </c>
    </row>
    <row r="113" spans="1:23">
      <c r="A113" s="35">
        <v>1</v>
      </c>
      <c r="B113" s="4" t="s">
        <v>208</v>
      </c>
      <c r="C113" s="7">
        <v>33.533000000000001</v>
      </c>
      <c r="D113" s="126">
        <v>55</v>
      </c>
      <c r="E113" s="126">
        <v>45</v>
      </c>
      <c r="F113" s="126">
        <v>5</v>
      </c>
      <c r="G113" s="51">
        <v>33.53</v>
      </c>
      <c r="H113" s="43">
        <v>0.32829999999999998</v>
      </c>
      <c r="I113" s="43">
        <v>0</v>
      </c>
      <c r="J113" s="51">
        <f t="shared" ref="J113:J116" si="65">G113+(G113*H113)</f>
        <v>44.537899000000003</v>
      </c>
      <c r="K113" s="51">
        <f t="shared" ref="K113:K116" si="66">J113-(J113*I113)</f>
        <v>44.537899000000003</v>
      </c>
      <c r="L113" s="88">
        <f>$G$41/G113*(D113)</f>
        <v>55</v>
      </c>
      <c r="M113" s="89">
        <f>$H$5/H113*E113</f>
        <v>28.784648187633262</v>
      </c>
      <c r="N113" s="40">
        <f>I113/$I$68*(F113)</f>
        <v>0</v>
      </c>
      <c r="O113" s="62">
        <f>L113+M113+N113</f>
        <v>83.784648187633266</v>
      </c>
      <c r="P113" s="94">
        <f t="shared" ref="P113:P116" si="67">G113+(G113*H113)</f>
        <v>44.537899000000003</v>
      </c>
      <c r="Q113" s="41">
        <f t="shared" ref="Q113:Q116" si="68">J113-P113</f>
        <v>0</v>
      </c>
      <c r="R113" s="179">
        <f>1.03*1.04545</f>
        <v>1.0768135000000001</v>
      </c>
      <c r="S113" s="177">
        <f t="shared" ref="S113:S116" si="69">C113*R113</f>
        <v>36.108787095500006</v>
      </c>
      <c r="T113" s="192">
        <f>G113*R113</f>
        <v>36.105556655000001</v>
      </c>
      <c r="U113" s="188">
        <f t="shared" ref="U113:U116" si="70">J113*R113</f>
        <v>47.959010904836511</v>
      </c>
      <c r="V113" s="177">
        <f>T113*H113+T113</f>
        <v>47.959010904836504</v>
      </c>
      <c r="W113" s="41">
        <f t="shared" ref="W113:W116" si="71">U113-V113</f>
        <v>0</v>
      </c>
    </row>
    <row r="114" spans="1:23">
      <c r="A114" s="35">
        <v>2</v>
      </c>
      <c r="B114" s="4" t="s">
        <v>209</v>
      </c>
      <c r="C114" s="7">
        <v>37.754800000000003</v>
      </c>
      <c r="D114" s="126">
        <v>55</v>
      </c>
      <c r="E114" s="126">
        <v>45</v>
      </c>
      <c r="F114" s="126">
        <v>5</v>
      </c>
      <c r="G114" s="51">
        <v>37.75</v>
      </c>
      <c r="H114" s="43">
        <v>0.32829999999999998</v>
      </c>
      <c r="I114" s="43">
        <v>0</v>
      </c>
      <c r="J114" s="51">
        <f t="shared" si="65"/>
        <v>50.143324999999997</v>
      </c>
      <c r="K114" s="51">
        <f t="shared" si="66"/>
        <v>50.143324999999997</v>
      </c>
      <c r="L114" s="88">
        <f>$G$42/G114*(D114)</f>
        <v>55</v>
      </c>
      <c r="M114" s="89">
        <f>$H$6/H114*E114</f>
        <v>28.784648187633262</v>
      </c>
      <c r="N114" s="40">
        <f t="shared" ref="N114:N116" si="72">I114/$I$68*(F114)</f>
        <v>0</v>
      </c>
      <c r="O114" s="62">
        <f>L114+M114+N114</f>
        <v>83.784648187633266</v>
      </c>
      <c r="P114" s="94">
        <f t="shared" si="67"/>
        <v>50.143324999999997</v>
      </c>
      <c r="Q114" s="41">
        <f t="shared" si="68"/>
        <v>0</v>
      </c>
      <c r="R114" s="179">
        <f>1.03*1.04545</f>
        <v>1.0768135000000001</v>
      </c>
      <c r="S114" s="177">
        <f t="shared" si="69"/>
        <v>40.654878329800006</v>
      </c>
      <c r="T114" s="192">
        <f>G114*R114</f>
        <v>40.649709625</v>
      </c>
      <c r="U114" s="188">
        <f t="shared" si="70"/>
        <v>53.995009294887502</v>
      </c>
      <c r="V114" s="177">
        <f>T114*H114+T114</f>
        <v>53.995009294887495</v>
      </c>
      <c r="W114" s="41">
        <f t="shared" si="71"/>
        <v>0</v>
      </c>
    </row>
    <row r="115" spans="1:23">
      <c r="A115" s="35">
        <v>3</v>
      </c>
      <c r="B115" s="4" t="s">
        <v>210</v>
      </c>
      <c r="C115" s="7">
        <v>25.832899999999999</v>
      </c>
      <c r="D115" s="126">
        <v>55</v>
      </c>
      <c r="E115" s="126">
        <v>45</v>
      </c>
      <c r="F115" s="126">
        <v>5</v>
      </c>
      <c r="G115" s="51">
        <v>25.83</v>
      </c>
      <c r="H115" s="43">
        <v>0.32829999999999998</v>
      </c>
      <c r="I115" s="43">
        <v>0</v>
      </c>
      <c r="J115" s="51">
        <f t="shared" si="65"/>
        <v>34.309989000000002</v>
      </c>
      <c r="K115" s="51">
        <f t="shared" si="66"/>
        <v>34.309989000000002</v>
      </c>
      <c r="L115" s="88">
        <f>$G$43/G115*(D115)</f>
        <v>55</v>
      </c>
      <c r="M115" s="89">
        <f>$H$7/H115*E115</f>
        <v>28.784648187633262</v>
      </c>
      <c r="N115" s="40">
        <f t="shared" si="72"/>
        <v>0</v>
      </c>
      <c r="O115" s="62">
        <f>L115+M115+N115</f>
        <v>83.784648187633266</v>
      </c>
      <c r="P115" s="94">
        <f t="shared" si="67"/>
        <v>34.309989000000002</v>
      </c>
      <c r="Q115" s="41">
        <f t="shared" si="68"/>
        <v>0</v>
      </c>
      <c r="R115" s="179">
        <f>1.03*1.04545</f>
        <v>1.0768135000000001</v>
      </c>
      <c r="S115" s="177">
        <f t="shared" si="69"/>
        <v>27.817215464149999</v>
      </c>
      <c r="T115" s="192">
        <f>G115*R115</f>
        <v>27.814092705</v>
      </c>
      <c r="U115" s="188">
        <f t="shared" si="70"/>
        <v>36.945459340051507</v>
      </c>
      <c r="V115" s="177">
        <f>T115*H115+T115</f>
        <v>36.945459340051499</v>
      </c>
      <c r="W115" s="41">
        <f t="shared" si="71"/>
        <v>0</v>
      </c>
    </row>
    <row r="116" spans="1:23" ht="15.75" thickBot="1">
      <c r="A116" s="44">
        <v>4</v>
      </c>
      <c r="B116" s="105" t="s">
        <v>211</v>
      </c>
      <c r="C116" s="11">
        <v>28.403600000000001</v>
      </c>
      <c r="D116" s="127">
        <v>55</v>
      </c>
      <c r="E116" s="127">
        <v>45</v>
      </c>
      <c r="F116" s="127">
        <v>5</v>
      </c>
      <c r="G116" s="53">
        <v>28.4</v>
      </c>
      <c r="H116" s="46">
        <v>0.32829999999999998</v>
      </c>
      <c r="I116" s="46">
        <v>0</v>
      </c>
      <c r="J116" s="51">
        <f t="shared" si="65"/>
        <v>37.72372</v>
      </c>
      <c r="K116" s="51">
        <f t="shared" si="66"/>
        <v>37.72372</v>
      </c>
      <c r="L116" s="90">
        <f>$G$44/G116*(D116)</f>
        <v>55</v>
      </c>
      <c r="M116" s="89">
        <f>$H$8/H116*E116</f>
        <v>28.784648187633262</v>
      </c>
      <c r="N116" s="40">
        <f t="shared" si="72"/>
        <v>0</v>
      </c>
      <c r="O116" s="63">
        <f>L116+M116+N116</f>
        <v>83.784648187633266</v>
      </c>
      <c r="P116" s="95">
        <f t="shared" si="67"/>
        <v>37.72372</v>
      </c>
      <c r="Q116" s="41">
        <f t="shared" si="68"/>
        <v>0</v>
      </c>
      <c r="R116" s="179">
        <f>1.03*1.04545</f>
        <v>1.0768135000000001</v>
      </c>
      <c r="S116" s="177">
        <f t="shared" si="69"/>
        <v>30.585379928600002</v>
      </c>
      <c r="T116" s="192">
        <f>G116*R116</f>
        <v>30.581503400000003</v>
      </c>
      <c r="U116" s="188">
        <f t="shared" si="70"/>
        <v>40.621410966220004</v>
      </c>
      <c r="V116" s="177">
        <f>T116*H116+T116</f>
        <v>40.621410966220004</v>
      </c>
      <c r="W116" s="41">
        <f t="shared" si="71"/>
        <v>0</v>
      </c>
    </row>
    <row r="117" spans="1:23" ht="16.5" thickBot="1">
      <c r="A117" s="265" t="s">
        <v>77</v>
      </c>
      <c r="B117" s="266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121"/>
      <c r="O117" s="64">
        <f>SUM(O113:O116)</f>
        <v>335.13859275053306</v>
      </c>
      <c r="P117" s="55"/>
    </row>
  </sheetData>
  <sheetProtection algorithmName="SHA-512" hashValue="F65wXwZXxNz3AiK4en8Pv6358yVTPMbR/jGvXl8KRyarrDKF+3v3T+j7hynuxWT+KlUHBwVkLKdU4PXKiOeJ4w==" saltValue="JvqKsBPVq5Gqb040AwBnvw==" spinCount="100000" sheet="1" objects="1" scenarios="1"/>
  <mergeCells count="14">
    <mergeCell ref="A90:M90"/>
    <mergeCell ref="A99:M99"/>
    <mergeCell ref="A108:M108"/>
    <mergeCell ref="A117:M117"/>
    <mergeCell ref="A45:M45"/>
    <mergeCell ref="A54:M54"/>
    <mergeCell ref="A63:M63"/>
    <mergeCell ref="A72:M72"/>
    <mergeCell ref="A81:M81"/>
    <mergeCell ref="A1:C1"/>
    <mergeCell ref="A9:M9"/>
    <mergeCell ref="A18:M18"/>
    <mergeCell ref="A27:M27"/>
    <mergeCell ref="A36:M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C741A-62F6-4DFA-91A8-2676D9015603}">
  <dimension ref="A1:W182"/>
  <sheetViews>
    <sheetView topLeftCell="D170" workbookViewId="0">
      <selection activeCell="F184" sqref="F184"/>
    </sheetView>
  </sheetViews>
  <sheetFormatPr defaultColWidth="9.140625" defaultRowHeight="15"/>
  <cols>
    <col min="1" max="1" width="16" style="24" customWidth="1"/>
    <col min="2" max="2" width="35.42578125" style="24" customWidth="1"/>
    <col min="3" max="3" width="13.5703125" style="49" customWidth="1"/>
    <col min="4" max="4" width="10" style="128" customWidth="1"/>
    <col min="5" max="5" width="14.5703125" style="128" customWidth="1"/>
    <col min="6" max="6" width="11.140625" style="128" customWidth="1"/>
    <col min="7" max="7" width="15.5703125" style="49" customWidth="1"/>
    <col min="8" max="8" width="12.140625" style="131" customWidth="1"/>
    <col min="9" max="9" width="14.140625" style="131" customWidth="1"/>
    <col min="10" max="10" width="12.140625" style="49" customWidth="1"/>
    <col min="11" max="11" width="15.140625" style="49" customWidth="1"/>
    <col min="12" max="12" width="10.140625" style="23" customWidth="1"/>
    <col min="13" max="13" width="15.28515625" style="22" customWidth="1"/>
    <col min="14" max="14" width="11.140625" style="22" customWidth="1"/>
    <col min="15" max="15" width="9.85546875" style="22" customWidth="1"/>
    <col min="16" max="16" width="17.28515625" style="20" customWidth="1"/>
    <col min="17" max="17" width="9.140625" style="24" customWidth="1"/>
    <col min="18" max="18" width="12.85546875" style="171" customWidth="1"/>
    <col min="19" max="19" width="12.85546875" style="41" customWidth="1"/>
    <col min="20" max="20" width="15.140625" style="258" customWidth="1"/>
    <col min="21" max="21" width="9.140625" style="258"/>
    <col min="22" max="22" width="17.140625" style="24" customWidth="1"/>
    <col min="23" max="16384" width="9.140625" style="24"/>
  </cols>
  <sheetData>
    <row r="1" spans="1:17" ht="15.75">
      <c r="A1" s="264" t="s">
        <v>117</v>
      </c>
      <c r="B1" s="264"/>
      <c r="C1" s="264"/>
      <c r="D1" s="122"/>
      <c r="E1" s="122"/>
      <c r="F1" s="122"/>
      <c r="G1" s="20"/>
      <c r="H1" s="21"/>
      <c r="I1" s="21"/>
      <c r="J1" s="20"/>
      <c r="K1" s="20"/>
      <c r="L1" s="22"/>
    </row>
    <row r="2" spans="1:17" ht="15.75">
      <c r="A2" s="168"/>
      <c r="B2" s="168"/>
      <c r="C2" s="25"/>
      <c r="D2" s="122"/>
      <c r="E2" s="122"/>
      <c r="F2" s="122"/>
      <c r="G2" s="20"/>
      <c r="H2" s="21"/>
      <c r="I2" s="21"/>
      <c r="J2" s="20"/>
      <c r="K2" s="20"/>
      <c r="L2" s="22"/>
    </row>
    <row r="3" spans="1:17" ht="15.75" hidden="1">
      <c r="A3" s="70" t="s">
        <v>31</v>
      </c>
      <c r="B3" s="27" t="s">
        <v>32</v>
      </c>
      <c r="C3" s="56"/>
      <c r="D3" s="123"/>
      <c r="E3" s="124" t="s">
        <v>33</v>
      </c>
      <c r="F3" s="123"/>
      <c r="G3" s="28"/>
      <c r="H3" s="29"/>
      <c r="I3" s="29"/>
      <c r="J3" s="28"/>
      <c r="K3" s="28"/>
      <c r="L3" s="30"/>
      <c r="M3" s="30"/>
      <c r="N3" s="30"/>
      <c r="O3" s="60"/>
      <c r="P3" s="32"/>
    </row>
    <row r="4" spans="1:17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17" hidden="1">
      <c r="A5" s="35">
        <v>1</v>
      </c>
      <c r="B5" s="2" t="s">
        <v>118</v>
      </c>
      <c r="C5" s="7">
        <v>33.533000000000001</v>
      </c>
      <c r="D5" s="126">
        <v>55</v>
      </c>
      <c r="E5" s="126">
        <v>45</v>
      </c>
      <c r="F5" s="126">
        <v>5</v>
      </c>
      <c r="G5" s="42">
        <v>41.91</v>
      </c>
      <c r="H5" s="43">
        <v>0.21</v>
      </c>
      <c r="I5" s="43">
        <v>0</v>
      </c>
      <c r="J5" s="51">
        <f t="shared" ref="J5:J13" si="0">G5+(G5*H5)</f>
        <v>50.711099999999995</v>
      </c>
      <c r="K5" s="51">
        <f t="shared" ref="K5:K13" si="1">J5-(J5*I5)</f>
        <v>50.711099999999995</v>
      </c>
      <c r="L5" s="88">
        <f>$G$61/G5*(D5)</f>
        <v>44.002624671916017</v>
      </c>
      <c r="M5" s="89">
        <f>$H$5/H5*E5</f>
        <v>45</v>
      </c>
      <c r="N5" s="40">
        <f>I5/$I$103*(F5)</f>
        <v>0</v>
      </c>
      <c r="O5" s="62">
        <f t="shared" ref="O5:O13" si="2">L5+M5+N5</f>
        <v>89.00262467191601</v>
      </c>
      <c r="P5" s="94">
        <f>G5+(G5*H5)</f>
        <v>50.711099999999995</v>
      </c>
      <c r="Q5" s="41">
        <f>J5-P5</f>
        <v>0</v>
      </c>
    </row>
    <row r="6" spans="1:17" hidden="1">
      <c r="A6" s="35">
        <v>2</v>
      </c>
      <c r="B6" s="2" t="s">
        <v>119</v>
      </c>
      <c r="C6" s="7">
        <v>37.754800000000003</v>
      </c>
      <c r="D6" s="126">
        <v>55</v>
      </c>
      <c r="E6" s="126">
        <v>45</v>
      </c>
      <c r="F6" s="126">
        <v>5</v>
      </c>
      <c r="G6" s="42">
        <v>47.19</v>
      </c>
      <c r="H6" s="43">
        <v>0.21</v>
      </c>
      <c r="I6" s="43">
        <v>0</v>
      </c>
      <c r="J6" s="51">
        <f t="shared" si="0"/>
        <v>57.099899999999998</v>
      </c>
      <c r="K6" s="51">
        <f t="shared" si="1"/>
        <v>57.099899999999998</v>
      </c>
      <c r="L6" s="88">
        <f>$G$62/G6*(D6)</f>
        <v>43.997668997668995</v>
      </c>
      <c r="M6" s="89">
        <f>$H$6/H6*E6</f>
        <v>45</v>
      </c>
      <c r="N6" s="40">
        <f t="shared" ref="N6:N13" si="3">I6/$I$103*(F6)</f>
        <v>0</v>
      </c>
      <c r="O6" s="62">
        <f t="shared" si="2"/>
        <v>88.997668997668995</v>
      </c>
      <c r="P6" s="94">
        <f t="shared" ref="P6:P13" si="4">G6+(G6*H6)</f>
        <v>57.099899999999998</v>
      </c>
      <c r="Q6" s="41">
        <f t="shared" ref="Q6:Q13" si="5">J6-P6</f>
        <v>0</v>
      </c>
    </row>
    <row r="7" spans="1:17" hidden="1">
      <c r="A7" s="35">
        <v>3</v>
      </c>
      <c r="B7" s="2" t="s">
        <v>120</v>
      </c>
      <c r="C7" s="7">
        <v>42.508099999999999</v>
      </c>
      <c r="D7" s="126">
        <v>55</v>
      </c>
      <c r="E7" s="126">
        <v>45</v>
      </c>
      <c r="F7" s="126">
        <v>5</v>
      </c>
      <c r="G7" s="42">
        <v>53.14</v>
      </c>
      <c r="H7" s="43">
        <v>0.21</v>
      </c>
      <c r="I7" s="43">
        <v>0</v>
      </c>
      <c r="J7" s="51">
        <f t="shared" si="0"/>
        <v>64.299400000000006</v>
      </c>
      <c r="K7" s="51">
        <f t="shared" si="1"/>
        <v>64.299400000000006</v>
      </c>
      <c r="L7" s="88">
        <f>$G$63/G7*(D7)</f>
        <v>43.997929996236351</v>
      </c>
      <c r="M7" s="89">
        <f>$H$7/H7*E7</f>
        <v>45</v>
      </c>
      <c r="N7" s="40">
        <f t="shared" si="3"/>
        <v>0</v>
      </c>
      <c r="O7" s="62">
        <f t="shared" si="2"/>
        <v>88.997929996236351</v>
      </c>
      <c r="P7" s="94">
        <f t="shared" si="4"/>
        <v>64.299400000000006</v>
      </c>
      <c r="Q7" s="41">
        <f t="shared" si="5"/>
        <v>0</v>
      </c>
    </row>
    <row r="8" spans="1:17" hidden="1">
      <c r="A8" s="35">
        <v>4</v>
      </c>
      <c r="B8" s="2" t="s">
        <v>121</v>
      </c>
      <c r="C8" s="7">
        <v>33.533000000000001</v>
      </c>
      <c r="D8" s="126">
        <v>55</v>
      </c>
      <c r="E8" s="126">
        <v>45</v>
      </c>
      <c r="F8" s="126">
        <v>5</v>
      </c>
      <c r="G8" s="42">
        <v>41.91</v>
      </c>
      <c r="H8" s="43">
        <v>0.21</v>
      </c>
      <c r="I8" s="43">
        <v>0</v>
      </c>
      <c r="J8" s="51">
        <f t="shared" si="0"/>
        <v>50.711099999999995</v>
      </c>
      <c r="K8" s="51">
        <f t="shared" si="1"/>
        <v>50.711099999999995</v>
      </c>
      <c r="L8" s="88">
        <f>$G$64/G8*(D8)</f>
        <v>44.002624671916017</v>
      </c>
      <c r="M8" s="89">
        <f>$H$8/H8*E8</f>
        <v>45</v>
      </c>
      <c r="N8" s="40">
        <f t="shared" si="3"/>
        <v>0</v>
      </c>
      <c r="O8" s="62">
        <f t="shared" si="2"/>
        <v>89.00262467191601</v>
      </c>
      <c r="P8" s="94">
        <f t="shared" si="4"/>
        <v>50.711099999999995</v>
      </c>
      <c r="Q8" s="41">
        <f t="shared" si="5"/>
        <v>0</v>
      </c>
    </row>
    <row r="9" spans="1:17" hidden="1">
      <c r="A9" s="35">
        <v>5</v>
      </c>
      <c r="B9" s="2" t="s">
        <v>122</v>
      </c>
      <c r="C9" s="7">
        <v>37.754800000000003</v>
      </c>
      <c r="D9" s="126">
        <v>55</v>
      </c>
      <c r="E9" s="126">
        <v>45</v>
      </c>
      <c r="F9" s="126">
        <v>5</v>
      </c>
      <c r="G9" s="42">
        <v>47.19</v>
      </c>
      <c r="H9" s="43">
        <v>0.21</v>
      </c>
      <c r="I9" s="43">
        <v>0</v>
      </c>
      <c r="J9" s="51">
        <f t="shared" si="0"/>
        <v>57.099899999999998</v>
      </c>
      <c r="K9" s="51">
        <f t="shared" si="1"/>
        <v>57.099899999999998</v>
      </c>
      <c r="L9" s="88">
        <f>$G$65/G9*(D9)</f>
        <v>43.997668997668995</v>
      </c>
      <c r="M9" s="89">
        <f>$H$9/H9*E9</f>
        <v>45</v>
      </c>
      <c r="N9" s="40">
        <f t="shared" si="3"/>
        <v>0</v>
      </c>
      <c r="O9" s="62">
        <f t="shared" si="2"/>
        <v>88.997668997668995</v>
      </c>
      <c r="P9" s="94">
        <f t="shared" si="4"/>
        <v>57.099899999999998</v>
      </c>
      <c r="Q9" s="41">
        <f t="shared" si="5"/>
        <v>0</v>
      </c>
    </row>
    <row r="10" spans="1:17" hidden="1">
      <c r="A10" s="35">
        <v>6</v>
      </c>
      <c r="B10" s="2" t="s">
        <v>123</v>
      </c>
      <c r="C10" s="7">
        <v>28.403600000000001</v>
      </c>
      <c r="D10" s="126">
        <v>55</v>
      </c>
      <c r="E10" s="126">
        <v>45</v>
      </c>
      <c r="F10" s="126">
        <v>5</v>
      </c>
      <c r="G10" s="42">
        <v>35.5</v>
      </c>
      <c r="H10" s="43">
        <v>0.21</v>
      </c>
      <c r="I10" s="43">
        <v>0</v>
      </c>
      <c r="J10" s="51">
        <f t="shared" si="0"/>
        <v>42.954999999999998</v>
      </c>
      <c r="K10" s="51">
        <f t="shared" si="1"/>
        <v>42.954999999999998</v>
      </c>
      <c r="L10" s="88">
        <f>$G$66/G10*(D10)</f>
        <v>43.999999999999993</v>
      </c>
      <c r="M10" s="89">
        <f>$H$10/H10*E10</f>
        <v>45</v>
      </c>
      <c r="N10" s="40">
        <f t="shared" si="3"/>
        <v>0</v>
      </c>
      <c r="O10" s="62">
        <f t="shared" si="2"/>
        <v>89</v>
      </c>
      <c r="P10" s="94">
        <f t="shared" si="4"/>
        <v>42.954999999999998</v>
      </c>
      <c r="Q10" s="41">
        <f t="shared" si="5"/>
        <v>0</v>
      </c>
    </row>
    <row r="11" spans="1:17" hidden="1">
      <c r="A11" s="35">
        <v>7</v>
      </c>
      <c r="B11" s="2" t="s">
        <v>124</v>
      </c>
      <c r="C11" s="7">
        <v>31.2301</v>
      </c>
      <c r="D11" s="126">
        <v>55</v>
      </c>
      <c r="E11" s="126">
        <v>45</v>
      </c>
      <c r="F11" s="126">
        <v>5</v>
      </c>
      <c r="G11" s="42">
        <v>39.04</v>
      </c>
      <c r="H11" s="43">
        <v>0.21</v>
      </c>
      <c r="I11" s="43">
        <v>0</v>
      </c>
      <c r="J11" s="51">
        <f t="shared" si="0"/>
        <v>47.238399999999999</v>
      </c>
      <c r="K11" s="51">
        <f t="shared" si="1"/>
        <v>47.238399999999999</v>
      </c>
      <c r="L11" s="88">
        <f>$G$67/G11*(D11)</f>
        <v>43.997182377049185</v>
      </c>
      <c r="M11" s="89">
        <f>$H$11/H11*E11</f>
        <v>45</v>
      </c>
      <c r="N11" s="40">
        <f t="shared" si="3"/>
        <v>0</v>
      </c>
      <c r="O11" s="62">
        <f t="shared" si="2"/>
        <v>88.997182377049185</v>
      </c>
      <c r="P11" s="94">
        <f t="shared" si="4"/>
        <v>47.238399999999999</v>
      </c>
      <c r="Q11" s="41">
        <f t="shared" si="5"/>
        <v>0</v>
      </c>
    </row>
    <row r="12" spans="1:17" hidden="1">
      <c r="A12" s="35">
        <v>8</v>
      </c>
      <c r="B12" s="2" t="s">
        <v>125</v>
      </c>
      <c r="C12" s="7">
        <v>18.099799999999998</v>
      </c>
      <c r="D12" s="126">
        <v>55</v>
      </c>
      <c r="E12" s="126">
        <v>45</v>
      </c>
      <c r="F12" s="126">
        <v>5</v>
      </c>
      <c r="G12" s="42">
        <v>22.63</v>
      </c>
      <c r="H12" s="43">
        <v>0.21</v>
      </c>
      <c r="I12" s="43">
        <v>0</v>
      </c>
      <c r="J12" s="51">
        <f t="shared" si="0"/>
        <v>27.382300000000001</v>
      </c>
      <c r="K12" s="51">
        <f t="shared" si="1"/>
        <v>27.382300000000001</v>
      </c>
      <c r="L12" s="88">
        <f>$G$68/G12*(D12)</f>
        <v>43.990278391515695</v>
      </c>
      <c r="M12" s="89">
        <f>$H$12/H12*E12</f>
        <v>45</v>
      </c>
      <c r="N12" s="40">
        <f t="shared" si="3"/>
        <v>0</v>
      </c>
      <c r="O12" s="62">
        <f t="shared" si="2"/>
        <v>88.990278391515687</v>
      </c>
      <c r="P12" s="94">
        <f t="shared" si="4"/>
        <v>27.382300000000001</v>
      </c>
      <c r="Q12" s="41">
        <f t="shared" si="5"/>
        <v>0</v>
      </c>
    </row>
    <row r="13" spans="1:17" ht="15.75" hidden="1" thickBot="1">
      <c r="A13" s="44">
        <v>9</v>
      </c>
      <c r="B13" s="10" t="s">
        <v>126</v>
      </c>
      <c r="C13" s="11">
        <v>20.378499999999999</v>
      </c>
      <c r="D13" s="127">
        <v>55</v>
      </c>
      <c r="E13" s="127">
        <v>45</v>
      </c>
      <c r="F13" s="126">
        <v>5</v>
      </c>
      <c r="G13" s="67">
        <v>25.48</v>
      </c>
      <c r="H13" s="46">
        <v>0.21</v>
      </c>
      <c r="I13" s="43">
        <v>0</v>
      </c>
      <c r="J13" s="51">
        <f t="shared" si="0"/>
        <v>30.8308</v>
      </c>
      <c r="K13" s="51">
        <f t="shared" si="1"/>
        <v>30.8308</v>
      </c>
      <c r="L13" s="88">
        <f>$G$69/G13*(D13)</f>
        <v>43.991365777080063</v>
      </c>
      <c r="M13" s="89">
        <f>$H$13/H13*E13</f>
        <v>45</v>
      </c>
      <c r="N13" s="40">
        <f t="shared" si="3"/>
        <v>0</v>
      </c>
      <c r="O13" s="63">
        <f t="shared" si="2"/>
        <v>88.991365777080063</v>
      </c>
      <c r="P13" s="95">
        <f t="shared" si="4"/>
        <v>30.8308</v>
      </c>
      <c r="Q13" s="41">
        <f t="shared" si="5"/>
        <v>0</v>
      </c>
    </row>
    <row r="14" spans="1:17" ht="16.5" hidden="1" thickBot="1">
      <c r="A14" s="265" t="s">
        <v>77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121"/>
      <c r="O14" s="64">
        <f>SUM(O5:O13)</f>
        <v>800.97734388105141</v>
      </c>
      <c r="P14" s="55"/>
    </row>
    <row r="15" spans="1:17" hidden="1"/>
    <row r="16" spans="1:17" ht="15.75" hidden="1" thickBot="1"/>
    <row r="17" spans="1:17" ht="15.75" hidden="1">
      <c r="A17" s="70" t="s">
        <v>31</v>
      </c>
      <c r="B17" s="27" t="s">
        <v>1</v>
      </c>
      <c r="C17" s="56"/>
      <c r="D17" s="123"/>
      <c r="E17" s="123"/>
      <c r="F17" s="123"/>
      <c r="G17" s="28"/>
      <c r="H17" s="29"/>
      <c r="I17" s="29"/>
      <c r="J17" s="28"/>
      <c r="K17" s="28"/>
      <c r="L17" s="30"/>
      <c r="M17" s="30"/>
      <c r="N17" s="30"/>
      <c r="O17" s="60"/>
      <c r="P17" s="32"/>
    </row>
    <row r="18" spans="1:17" ht="78.75" hidden="1">
      <c r="A18" s="12" t="s">
        <v>34</v>
      </c>
      <c r="B18" s="1" t="s">
        <v>35</v>
      </c>
      <c r="C18" s="6" t="s">
        <v>36</v>
      </c>
      <c r="D18" s="125" t="s">
        <v>37</v>
      </c>
      <c r="E18" s="125" t="s">
        <v>38</v>
      </c>
      <c r="F18" s="125" t="s">
        <v>39</v>
      </c>
      <c r="G18" s="6" t="s">
        <v>40</v>
      </c>
      <c r="H18" s="5" t="s">
        <v>41</v>
      </c>
      <c r="I18" s="5" t="s">
        <v>42</v>
      </c>
      <c r="J18" s="6" t="s">
        <v>43</v>
      </c>
      <c r="K18" s="6" t="s">
        <v>44</v>
      </c>
      <c r="L18" s="33" t="s">
        <v>45</v>
      </c>
      <c r="M18" s="33" t="s">
        <v>46</v>
      </c>
      <c r="N18" s="33" t="s">
        <v>47</v>
      </c>
      <c r="O18" s="61" t="s">
        <v>48</v>
      </c>
      <c r="P18" s="91" t="s">
        <v>49</v>
      </c>
    </row>
    <row r="19" spans="1:17" hidden="1">
      <c r="A19" s="35">
        <v>1</v>
      </c>
      <c r="B19" s="2" t="s">
        <v>118</v>
      </c>
      <c r="C19" s="7">
        <v>33.533000000000001</v>
      </c>
      <c r="D19" s="126">
        <v>55</v>
      </c>
      <c r="E19" s="126">
        <v>45</v>
      </c>
      <c r="F19" s="126">
        <v>5</v>
      </c>
      <c r="G19" s="51">
        <v>0</v>
      </c>
      <c r="H19" s="43">
        <v>0</v>
      </c>
      <c r="I19" s="43">
        <v>0</v>
      </c>
      <c r="J19" s="51">
        <f t="shared" ref="J19:J27" si="6">G19+(G19*H19)</f>
        <v>0</v>
      </c>
      <c r="K19" s="51">
        <f t="shared" ref="K19:K27" si="7">J19-(J19*I19)</f>
        <v>0</v>
      </c>
      <c r="L19" s="88">
        <v>0</v>
      </c>
      <c r="M19" s="88">
        <v>0</v>
      </c>
      <c r="N19" s="40">
        <f>I19/$I$103*(F19)</f>
        <v>0</v>
      </c>
      <c r="O19" s="62">
        <f t="shared" ref="O19:O27" si="8">L19+M19+N19</f>
        <v>0</v>
      </c>
      <c r="P19" s="94">
        <v>0</v>
      </c>
      <c r="Q19" s="41">
        <f t="shared" ref="Q19:Q27" si="9">J19-P19</f>
        <v>0</v>
      </c>
    </row>
    <row r="20" spans="1:17" hidden="1">
      <c r="A20" s="35">
        <v>2</v>
      </c>
      <c r="B20" s="2" t="s">
        <v>119</v>
      </c>
      <c r="C20" s="7">
        <v>37.754800000000003</v>
      </c>
      <c r="D20" s="126">
        <v>55</v>
      </c>
      <c r="E20" s="126">
        <v>45</v>
      </c>
      <c r="F20" s="126">
        <v>5</v>
      </c>
      <c r="G20" s="51">
        <v>0</v>
      </c>
      <c r="H20" s="43">
        <v>0</v>
      </c>
      <c r="I20" s="43">
        <v>0</v>
      </c>
      <c r="J20" s="51">
        <f t="shared" si="6"/>
        <v>0</v>
      </c>
      <c r="K20" s="51">
        <f t="shared" si="7"/>
        <v>0</v>
      </c>
      <c r="L20" s="88">
        <v>0</v>
      </c>
      <c r="M20" s="88">
        <v>0</v>
      </c>
      <c r="N20" s="40">
        <f t="shared" ref="N20:N27" si="10">I20/$I$103*(F20)</f>
        <v>0</v>
      </c>
      <c r="O20" s="62">
        <f t="shared" si="8"/>
        <v>0</v>
      </c>
      <c r="P20" s="94">
        <v>0</v>
      </c>
      <c r="Q20" s="41">
        <f t="shared" si="9"/>
        <v>0</v>
      </c>
    </row>
    <row r="21" spans="1:17" hidden="1">
      <c r="A21" s="35">
        <v>3</v>
      </c>
      <c r="B21" s="2" t="s">
        <v>120</v>
      </c>
      <c r="C21" s="7">
        <v>42.508099999999999</v>
      </c>
      <c r="D21" s="126">
        <v>55</v>
      </c>
      <c r="E21" s="126">
        <v>45</v>
      </c>
      <c r="F21" s="126">
        <v>5</v>
      </c>
      <c r="G21" s="51">
        <v>0</v>
      </c>
      <c r="H21" s="43">
        <v>0</v>
      </c>
      <c r="I21" s="43">
        <v>0</v>
      </c>
      <c r="J21" s="51">
        <f t="shared" si="6"/>
        <v>0</v>
      </c>
      <c r="K21" s="51">
        <f t="shared" si="7"/>
        <v>0</v>
      </c>
      <c r="L21" s="88">
        <v>0</v>
      </c>
      <c r="M21" s="88">
        <v>0</v>
      </c>
      <c r="N21" s="40">
        <f t="shared" si="10"/>
        <v>0</v>
      </c>
      <c r="O21" s="62">
        <f t="shared" si="8"/>
        <v>0</v>
      </c>
      <c r="P21" s="94">
        <v>0</v>
      </c>
      <c r="Q21" s="41">
        <f t="shared" si="9"/>
        <v>0</v>
      </c>
    </row>
    <row r="22" spans="1:17" hidden="1">
      <c r="A22" s="35">
        <v>4</v>
      </c>
      <c r="B22" s="2" t="s">
        <v>121</v>
      </c>
      <c r="C22" s="7">
        <v>33.533000000000001</v>
      </c>
      <c r="D22" s="126">
        <v>55</v>
      </c>
      <c r="E22" s="126">
        <v>45</v>
      </c>
      <c r="F22" s="126">
        <v>5</v>
      </c>
      <c r="G22" s="51">
        <v>0</v>
      </c>
      <c r="H22" s="43">
        <v>0</v>
      </c>
      <c r="I22" s="43">
        <v>0</v>
      </c>
      <c r="J22" s="51">
        <f t="shared" si="6"/>
        <v>0</v>
      </c>
      <c r="K22" s="51">
        <f t="shared" si="7"/>
        <v>0</v>
      </c>
      <c r="L22" s="88">
        <v>0</v>
      </c>
      <c r="M22" s="88">
        <v>0</v>
      </c>
      <c r="N22" s="40">
        <f t="shared" si="10"/>
        <v>0</v>
      </c>
      <c r="O22" s="62">
        <f t="shared" si="8"/>
        <v>0</v>
      </c>
      <c r="P22" s="94">
        <v>0</v>
      </c>
      <c r="Q22" s="41">
        <f t="shared" si="9"/>
        <v>0</v>
      </c>
    </row>
    <row r="23" spans="1:17" hidden="1">
      <c r="A23" s="35">
        <v>5</v>
      </c>
      <c r="B23" s="2" t="s">
        <v>122</v>
      </c>
      <c r="C23" s="7">
        <v>37.754800000000003</v>
      </c>
      <c r="D23" s="126">
        <v>55</v>
      </c>
      <c r="E23" s="126">
        <v>45</v>
      </c>
      <c r="F23" s="126">
        <v>5</v>
      </c>
      <c r="G23" s="51">
        <v>0</v>
      </c>
      <c r="H23" s="43">
        <v>0</v>
      </c>
      <c r="I23" s="43">
        <v>0</v>
      </c>
      <c r="J23" s="51">
        <f t="shared" si="6"/>
        <v>0</v>
      </c>
      <c r="K23" s="51">
        <f t="shared" si="7"/>
        <v>0</v>
      </c>
      <c r="L23" s="88">
        <v>0</v>
      </c>
      <c r="M23" s="88">
        <v>0</v>
      </c>
      <c r="N23" s="40">
        <f t="shared" si="10"/>
        <v>0</v>
      </c>
      <c r="O23" s="62">
        <f t="shared" si="8"/>
        <v>0</v>
      </c>
      <c r="P23" s="94">
        <v>0</v>
      </c>
      <c r="Q23" s="41">
        <f t="shared" si="9"/>
        <v>0</v>
      </c>
    </row>
    <row r="24" spans="1:17" hidden="1">
      <c r="A24" s="35">
        <v>6</v>
      </c>
      <c r="B24" s="2" t="s">
        <v>123</v>
      </c>
      <c r="C24" s="7">
        <v>28.403600000000001</v>
      </c>
      <c r="D24" s="126">
        <v>55</v>
      </c>
      <c r="E24" s="126">
        <v>45</v>
      </c>
      <c r="F24" s="126">
        <v>5</v>
      </c>
      <c r="G24" s="51">
        <v>0</v>
      </c>
      <c r="H24" s="43">
        <v>0</v>
      </c>
      <c r="I24" s="43">
        <v>0</v>
      </c>
      <c r="J24" s="51">
        <f t="shared" si="6"/>
        <v>0</v>
      </c>
      <c r="K24" s="51">
        <f t="shared" si="7"/>
        <v>0</v>
      </c>
      <c r="L24" s="88">
        <v>0</v>
      </c>
      <c r="M24" s="88">
        <v>0</v>
      </c>
      <c r="N24" s="40">
        <f t="shared" si="10"/>
        <v>0</v>
      </c>
      <c r="O24" s="62">
        <f t="shared" si="8"/>
        <v>0</v>
      </c>
      <c r="P24" s="94">
        <v>0</v>
      </c>
      <c r="Q24" s="41">
        <f t="shared" si="9"/>
        <v>0</v>
      </c>
    </row>
    <row r="25" spans="1:17" hidden="1">
      <c r="A25" s="35">
        <v>7</v>
      </c>
      <c r="B25" s="2" t="s">
        <v>124</v>
      </c>
      <c r="C25" s="7">
        <v>31.2301</v>
      </c>
      <c r="D25" s="126">
        <v>55</v>
      </c>
      <c r="E25" s="126">
        <v>45</v>
      </c>
      <c r="F25" s="126">
        <v>5</v>
      </c>
      <c r="G25" s="51">
        <v>0</v>
      </c>
      <c r="H25" s="43">
        <v>0</v>
      </c>
      <c r="I25" s="43">
        <v>0</v>
      </c>
      <c r="J25" s="51">
        <f t="shared" si="6"/>
        <v>0</v>
      </c>
      <c r="K25" s="51">
        <f t="shared" si="7"/>
        <v>0</v>
      </c>
      <c r="L25" s="88">
        <v>0</v>
      </c>
      <c r="M25" s="88">
        <v>0</v>
      </c>
      <c r="N25" s="40">
        <f t="shared" si="10"/>
        <v>0</v>
      </c>
      <c r="O25" s="62">
        <f t="shared" si="8"/>
        <v>0</v>
      </c>
      <c r="P25" s="94">
        <v>0</v>
      </c>
      <c r="Q25" s="41">
        <f t="shared" si="9"/>
        <v>0</v>
      </c>
    </row>
    <row r="26" spans="1:17" hidden="1">
      <c r="A26" s="35">
        <v>8</v>
      </c>
      <c r="B26" s="2" t="s">
        <v>125</v>
      </c>
      <c r="C26" s="7">
        <v>18.099799999999998</v>
      </c>
      <c r="D26" s="126">
        <v>55</v>
      </c>
      <c r="E26" s="126">
        <v>45</v>
      </c>
      <c r="F26" s="126">
        <v>5</v>
      </c>
      <c r="G26" s="51">
        <v>0</v>
      </c>
      <c r="H26" s="43">
        <v>0</v>
      </c>
      <c r="I26" s="43">
        <v>0</v>
      </c>
      <c r="J26" s="51">
        <f t="shared" si="6"/>
        <v>0</v>
      </c>
      <c r="K26" s="51">
        <f t="shared" si="7"/>
        <v>0</v>
      </c>
      <c r="L26" s="88">
        <v>0</v>
      </c>
      <c r="M26" s="88">
        <v>0</v>
      </c>
      <c r="N26" s="40">
        <f t="shared" si="10"/>
        <v>0</v>
      </c>
      <c r="O26" s="62">
        <f t="shared" si="8"/>
        <v>0</v>
      </c>
      <c r="P26" s="94">
        <v>0</v>
      </c>
      <c r="Q26" s="41">
        <f t="shared" si="9"/>
        <v>0</v>
      </c>
    </row>
    <row r="27" spans="1:17" ht="15.75" hidden="1" thickBot="1">
      <c r="A27" s="44">
        <v>9</v>
      </c>
      <c r="B27" s="10" t="s">
        <v>126</v>
      </c>
      <c r="C27" s="11">
        <v>20.378499999999999</v>
      </c>
      <c r="D27" s="127">
        <v>55</v>
      </c>
      <c r="E27" s="127">
        <v>45</v>
      </c>
      <c r="F27" s="126">
        <v>5</v>
      </c>
      <c r="G27" s="51">
        <v>0</v>
      </c>
      <c r="H27" s="43">
        <v>0</v>
      </c>
      <c r="I27" s="43">
        <v>0</v>
      </c>
      <c r="J27" s="51">
        <f t="shared" si="6"/>
        <v>0</v>
      </c>
      <c r="K27" s="51">
        <f t="shared" si="7"/>
        <v>0</v>
      </c>
      <c r="L27" s="90">
        <v>0</v>
      </c>
      <c r="M27" s="90">
        <v>0</v>
      </c>
      <c r="N27" s="40">
        <f t="shared" si="10"/>
        <v>0</v>
      </c>
      <c r="O27" s="63">
        <f t="shared" si="8"/>
        <v>0</v>
      </c>
      <c r="P27" s="95">
        <v>0</v>
      </c>
      <c r="Q27" s="41">
        <f t="shared" si="9"/>
        <v>0</v>
      </c>
    </row>
    <row r="28" spans="1:17" ht="16.5" hidden="1" thickBot="1">
      <c r="A28" s="265" t="s">
        <v>77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121"/>
      <c r="O28" s="64">
        <f>SUM(O19:O27)</f>
        <v>0</v>
      </c>
      <c r="P28" s="55"/>
    </row>
    <row r="29" spans="1:17" hidden="1"/>
    <row r="30" spans="1:17" ht="15.75" hidden="1" thickBot="1"/>
    <row r="31" spans="1:17" ht="15.75" hidden="1">
      <c r="A31" s="70" t="s">
        <v>31</v>
      </c>
      <c r="B31" s="27" t="s">
        <v>2</v>
      </c>
      <c r="C31" s="56"/>
      <c r="D31" s="123"/>
      <c r="E31" s="123"/>
      <c r="F31" s="123"/>
      <c r="G31" s="28"/>
      <c r="H31" s="29"/>
      <c r="I31" s="29"/>
      <c r="J31" s="28"/>
      <c r="K31" s="28"/>
      <c r="L31" s="30"/>
      <c r="M31" s="30"/>
      <c r="N31" s="30"/>
      <c r="O31" s="60"/>
      <c r="P31" s="32"/>
    </row>
    <row r="32" spans="1:17" ht="78.75" hidden="1">
      <c r="A32" s="12" t="s">
        <v>34</v>
      </c>
      <c r="B32" s="1" t="s">
        <v>35</v>
      </c>
      <c r="C32" s="6" t="s">
        <v>36</v>
      </c>
      <c r="D32" s="125" t="s">
        <v>37</v>
      </c>
      <c r="E32" s="125" t="s">
        <v>38</v>
      </c>
      <c r="F32" s="125" t="s">
        <v>39</v>
      </c>
      <c r="G32" s="6" t="s">
        <v>40</v>
      </c>
      <c r="H32" s="5" t="s">
        <v>41</v>
      </c>
      <c r="I32" s="5" t="s">
        <v>42</v>
      </c>
      <c r="J32" s="6" t="s">
        <v>43</v>
      </c>
      <c r="K32" s="6" t="s">
        <v>44</v>
      </c>
      <c r="L32" s="33" t="s">
        <v>45</v>
      </c>
      <c r="M32" s="33" t="s">
        <v>46</v>
      </c>
      <c r="N32" s="33" t="s">
        <v>47</v>
      </c>
      <c r="O32" s="61" t="s">
        <v>48</v>
      </c>
      <c r="P32" s="91" t="s">
        <v>49</v>
      </c>
    </row>
    <row r="33" spans="1:17" hidden="1">
      <c r="A33" s="35">
        <v>1</v>
      </c>
      <c r="B33" s="2" t="s">
        <v>118</v>
      </c>
      <c r="C33" s="7">
        <v>33.533000000000001</v>
      </c>
      <c r="D33" s="126">
        <v>55</v>
      </c>
      <c r="E33" s="126">
        <v>45</v>
      </c>
      <c r="F33" s="126">
        <v>5</v>
      </c>
      <c r="G33" s="51">
        <v>34</v>
      </c>
      <c r="H33" s="43">
        <v>0.49490000000000001</v>
      </c>
      <c r="I33" s="43">
        <v>5.0000000000000001E-3</v>
      </c>
      <c r="J33" s="51">
        <f t="shared" ref="J33:J41" si="11">G33+(G33*H33)</f>
        <v>50.826599999999999</v>
      </c>
      <c r="K33" s="51">
        <f t="shared" ref="K33:K41" si="12">J33-(J33*I33)</f>
        <v>50.572466999999996</v>
      </c>
      <c r="L33" s="88">
        <f>$G$61/G33*(D33)</f>
        <v>54.239705882352943</v>
      </c>
      <c r="M33" s="89">
        <f>$H$5/H33*E33</f>
        <v>19.094766619519095</v>
      </c>
      <c r="N33" s="40">
        <f>I33/$I$103*(F33)</f>
        <v>1.25</v>
      </c>
      <c r="O33" s="62">
        <f t="shared" ref="O33:O41" si="13">L33+M33+N33</f>
        <v>74.584472501872042</v>
      </c>
      <c r="P33" s="94">
        <f t="shared" ref="P33:P41" si="14">G33+(G33*H33)</f>
        <v>50.826599999999999</v>
      </c>
      <c r="Q33" s="41">
        <f t="shared" ref="Q33:Q41" si="15">J33-P33</f>
        <v>0</v>
      </c>
    </row>
    <row r="34" spans="1:17" hidden="1">
      <c r="A34" s="35">
        <v>2</v>
      </c>
      <c r="B34" s="2" t="s">
        <v>119</v>
      </c>
      <c r="C34" s="7">
        <v>37.754800000000003</v>
      </c>
      <c r="D34" s="126">
        <v>55</v>
      </c>
      <c r="E34" s="126">
        <v>45</v>
      </c>
      <c r="F34" s="126">
        <v>5</v>
      </c>
      <c r="G34" s="51">
        <v>38</v>
      </c>
      <c r="H34" s="43">
        <v>0.49490000000000001</v>
      </c>
      <c r="I34" s="43">
        <v>5.0000000000000001E-3</v>
      </c>
      <c r="J34" s="51">
        <f t="shared" si="11"/>
        <v>56.806200000000004</v>
      </c>
      <c r="K34" s="51">
        <f t="shared" si="12"/>
        <v>56.522169000000005</v>
      </c>
      <c r="L34" s="88">
        <f>$G$62/G34*(D34)</f>
        <v>54.638157894736842</v>
      </c>
      <c r="M34" s="89">
        <f>$H$6/H34*E34</f>
        <v>19.094766619519095</v>
      </c>
      <c r="N34" s="40">
        <f t="shared" ref="N34:N41" si="16">I34/$I$103*(F34)</f>
        <v>1.25</v>
      </c>
      <c r="O34" s="62">
        <f t="shared" si="13"/>
        <v>74.982924514255942</v>
      </c>
      <c r="P34" s="94">
        <f t="shared" si="14"/>
        <v>56.806200000000004</v>
      </c>
      <c r="Q34" s="41">
        <f t="shared" si="15"/>
        <v>0</v>
      </c>
    </row>
    <row r="35" spans="1:17" hidden="1">
      <c r="A35" s="35">
        <v>3</v>
      </c>
      <c r="B35" s="2" t="s">
        <v>120</v>
      </c>
      <c r="C35" s="7">
        <v>42.508099999999999</v>
      </c>
      <c r="D35" s="126">
        <v>55</v>
      </c>
      <c r="E35" s="126">
        <v>45</v>
      </c>
      <c r="F35" s="126">
        <v>5</v>
      </c>
      <c r="G35" s="51">
        <v>43</v>
      </c>
      <c r="H35" s="43">
        <v>0.49490000000000001</v>
      </c>
      <c r="I35" s="43">
        <v>5.0000000000000001E-3</v>
      </c>
      <c r="J35" s="51">
        <f t="shared" si="11"/>
        <v>64.280699999999996</v>
      </c>
      <c r="K35" s="51">
        <f t="shared" si="12"/>
        <v>63.959296499999994</v>
      </c>
      <c r="L35" s="88">
        <f>$G$63/G35*(D35)</f>
        <v>54.373255813953485</v>
      </c>
      <c r="M35" s="89">
        <f>$H$7/H35*E35</f>
        <v>19.094766619519095</v>
      </c>
      <c r="N35" s="40">
        <f t="shared" si="16"/>
        <v>1.25</v>
      </c>
      <c r="O35" s="62">
        <f t="shared" si="13"/>
        <v>74.718022433472584</v>
      </c>
      <c r="P35" s="94">
        <f t="shared" si="14"/>
        <v>64.280699999999996</v>
      </c>
      <c r="Q35" s="41">
        <f t="shared" si="15"/>
        <v>0</v>
      </c>
    </row>
    <row r="36" spans="1:17" hidden="1">
      <c r="A36" s="35">
        <v>4</v>
      </c>
      <c r="B36" s="2" t="s">
        <v>121</v>
      </c>
      <c r="C36" s="7">
        <v>33.533000000000001</v>
      </c>
      <c r="D36" s="126">
        <v>55</v>
      </c>
      <c r="E36" s="126">
        <v>45</v>
      </c>
      <c r="F36" s="126">
        <v>5</v>
      </c>
      <c r="G36" s="51">
        <v>34</v>
      </c>
      <c r="H36" s="43">
        <v>0.49490000000000001</v>
      </c>
      <c r="I36" s="43">
        <v>5.0000000000000001E-3</v>
      </c>
      <c r="J36" s="51">
        <f t="shared" si="11"/>
        <v>50.826599999999999</v>
      </c>
      <c r="K36" s="51">
        <f t="shared" si="12"/>
        <v>50.572466999999996</v>
      </c>
      <c r="L36" s="88">
        <f>$G$64/G36*(D36)</f>
        <v>54.239705882352943</v>
      </c>
      <c r="M36" s="89">
        <f>$H$8/H36*E36</f>
        <v>19.094766619519095</v>
      </c>
      <c r="N36" s="40">
        <f t="shared" si="16"/>
        <v>1.25</v>
      </c>
      <c r="O36" s="62">
        <f t="shared" si="13"/>
        <v>74.584472501872042</v>
      </c>
      <c r="P36" s="94">
        <f t="shared" si="14"/>
        <v>50.826599999999999</v>
      </c>
      <c r="Q36" s="41">
        <f t="shared" si="15"/>
        <v>0</v>
      </c>
    </row>
    <row r="37" spans="1:17" hidden="1">
      <c r="A37" s="35">
        <v>5</v>
      </c>
      <c r="B37" s="2" t="s">
        <v>122</v>
      </c>
      <c r="C37" s="7">
        <v>37.754800000000003</v>
      </c>
      <c r="D37" s="126">
        <v>55</v>
      </c>
      <c r="E37" s="126">
        <v>45</v>
      </c>
      <c r="F37" s="126">
        <v>5</v>
      </c>
      <c r="G37" s="51">
        <v>38</v>
      </c>
      <c r="H37" s="43">
        <v>0.49490000000000001</v>
      </c>
      <c r="I37" s="43">
        <v>5.0000000000000001E-3</v>
      </c>
      <c r="J37" s="51">
        <f t="shared" si="11"/>
        <v>56.806200000000004</v>
      </c>
      <c r="K37" s="51">
        <f t="shared" si="12"/>
        <v>56.522169000000005</v>
      </c>
      <c r="L37" s="88">
        <f>$G$65/G37*(D37)</f>
        <v>54.638157894736842</v>
      </c>
      <c r="M37" s="89">
        <f>$H$9/H37*E37</f>
        <v>19.094766619519095</v>
      </c>
      <c r="N37" s="40">
        <f t="shared" si="16"/>
        <v>1.25</v>
      </c>
      <c r="O37" s="62">
        <f t="shared" si="13"/>
        <v>74.982924514255942</v>
      </c>
      <c r="P37" s="94">
        <f t="shared" si="14"/>
        <v>56.806200000000004</v>
      </c>
      <c r="Q37" s="41">
        <f t="shared" si="15"/>
        <v>0</v>
      </c>
    </row>
    <row r="38" spans="1:17" hidden="1">
      <c r="A38" s="35">
        <v>6</v>
      </c>
      <c r="B38" s="2" t="s">
        <v>123</v>
      </c>
      <c r="C38" s="7">
        <v>28.403600000000001</v>
      </c>
      <c r="D38" s="126">
        <v>55</v>
      </c>
      <c r="E38" s="126">
        <v>45</v>
      </c>
      <c r="F38" s="126">
        <v>5</v>
      </c>
      <c r="G38" s="51">
        <v>28.5</v>
      </c>
      <c r="H38" s="43">
        <v>0.49490000000000001</v>
      </c>
      <c r="I38" s="43">
        <v>5.0000000000000001E-3</v>
      </c>
      <c r="J38" s="51">
        <f t="shared" si="11"/>
        <v>42.604649999999999</v>
      </c>
      <c r="K38" s="51">
        <f t="shared" si="12"/>
        <v>42.39162675</v>
      </c>
      <c r="L38" s="88">
        <f>$G$66/G38*(D38)</f>
        <v>54.807017543859651</v>
      </c>
      <c r="M38" s="89">
        <f>$H$10/H38*E38</f>
        <v>19.094766619519095</v>
      </c>
      <c r="N38" s="40">
        <f t="shared" si="16"/>
        <v>1.25</v>
      </c>
      <c r="O38" s="62">
        <f t="shared" si="13"/>
        <v>75.15178416337875</v>
      </c>
      <c r="P38" s="94">
        <f t="shared" si="14"/>
        <v>42.604649999999999</v>
      </c>
      <c r="Q38" s="41">
        <f t="shared" si="15"/>
        <v>0</v>
      </c>
    </row>
    <row r="39" spans="1:17" hidden="1">
      <c r="A39" s="35">
        <v>7</v>
      </c>
      <c r="B39" s="2" t="s">
        <v>124</v>
      </c>
      <c r="C39" s="7">
        <v>31.2301</v>
      </c>
      <c r="D39" s="126">
        <v>55</v>
      </c>
      <c r="E39" s="126">
        <v>45</v>
      </c>
      <c r="F39" s="126">
        <v>5</v>
      </c>
      <c r="G39" s="51">
        <v>31.5</v>
      </c>
      <c r="H39" s="43">
        <v>0.49490000000000001</v>
      </c>
      <c r="I39" s="43">
        <v>5.0000000000000001E-3</v>
      </c>
      <c r="J39" s="51">
        <f t="shared" si="11"/>
        <v>47.089349999999996</v>
      </c>
      <c r="K39" s="51">
        <f t="shared" si="12"/>
        <v>46.853903249999995</v>
      </c>
      <c r="L39" s="88">
        <f>$G$67/G39*(D39)</f>
        <v>54.528571428571432</v>
      </c>
      <c r="M39" s="89">
        <f>$H$11/H39*E39</f>
        <v>19.094766619519095</v>
      </c>
      <c r="N39" s="40">
        <f t="shared" si="16"/>
        <v>1.25</v>
      </c>
      <c r="O39" s="62">
        <f t="shared" si="13"/>
        <v>74.873338048090531</v>
      </c>
      <c r="P39" s="94">
        <f t="shared" si="14"/>
        <v>47.089349999999996</v>
      </c>
      <c r="Q39" s="41">
        <f t="shared" si="15"/>
        <v>0</v>
      </c>
    </row>
    <row r="40" spans="1:17" hidden="1">
      <c r="A40" s="35">
        <v>8</v>
      </c>
      <c r="B40" s="2" t="s">
        <v>125</v>
      </c>
      <c r="C40" s="7">
        <v>18.099799999999998</v>
      </c>
      <c r="D40" s="126">
        <v>55</v>
      </c>
      <c r="E40" s="126">
        <v>45</v>
      </c>
      <c r="F40" s="126">
        <v>5</v>
      </c>
      <c r="G40" s="51">
        <v>18.5</v>
      </c>
      <c r="H40" s="43">
        <v>0.49490000000000001</v>
      </c>
      <c r="I40" s="43">
        <v>5.0000000000000001E-3</v>
      </c>
      <c r="J40" s="51">
        <f t="shared" si="11"/>
        <v>27.655650000000001</v>
      </c>
      <c r="K40" s="51">
        <f t="shared" si="12"/>
        <v>27.517371750000002</v>
      </c>
      <c r="L40" s="88">
        <f>$G$68/G40*(D40)</f>
        <v>53.810810810810814</v>
      </c>
      <c r="M40" s="89">
        <f>$H$12/H40*E40</f>
        <v>19.094766619519095</v>
      </c>
      <c r="N40" s="40">
        <f t="shared" si="16"/>
        <v>1.25</v>
      </c>
      <c r="O40" s="62">
        <f t="shared" si="13"/>
        <v>74.155577430329913</v>
      </c>
      <c r="P40" s="94">
        <f t="shared" si="14"/>
        <v>27.655650000000001</v>
      </c>
      <c r="Q40" s="41">
        <f t="shared" si="15"/>
        <v>0</v>
      </c>
    </row>
    <row r="41" spans="1:17" ht="15.75" hidden="1" thickBot="1">
      <c r="A41" s="44">
        <v>9</v>
      </c>
      <c r="B41" s="10" t="s">
        <v>126</v>
      </c>
      <c r="C41" s="11">
        <v>20.378499999999999</v>
      </c>
      <c r="D41" s="127">
        <v>55</v>
      </c>
      <c r="E41" s="127">
        <v>45</v>
      </c>
      <c r="F41" s="126">
        <v>5</v>
      </c>
      <c r="G41" s="53">
        <v>20.5</v>
      </c>
      <c r="H41" s="46">
        <v>0.49490000000000001</v>
      </c>
      <c r="I41" s="43">
        <v>5.0000000000000001E-3</v>
      </c>
      <c r="J41" s="51">
        <f t="shared" si="11"/>
        <v>30.64545</v>
      </c>
      <c r="K41" s="51">
        <f t="shared" si="12"/>
        <v>30.49222275</v>
      </c>
      <c r="L41" s="90">
        <f>$G$69/G41*(D41)</f>
        <v>54.678048780487806</v>
      </c>
      <c r="M41" s="89">
        <f>$H$13/H41*E41</f>
        <v>19.094766619519095</v>
      </c>
      <c r="N41" s="40">
        <f t="shared" si="16"/>
        <v>1.25</v>
      </c>
      <c r="O41" s="63">
        <f t="shared" si="13"/>
        <v>75.022815400006905</v>
      </c>
      <c r="P41" s="95">
        <f t="shared" si="14"/>
        <v>30.64545</v>
      </c>
      <c r="Q41" s="41">
        <f t="shared" si="15"/>
        <v>0</v>
      </c>
    </row>
    <row r="42" spans="1:17" ht="16.5" hidden="1" thickBot="1">
      <c r="A42" s="265" t="s">
        <v>77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121"/>
      <c r="O42" s="64">
        <f>SUM(O33:O41)</f>
        <v>673.05633150753465</v>
      </c>
      <c r="P42" s="55"/>
    </row>
    <row r="43" spans="1:17" hidden="1"/>
    <row r="44" spans="1:17" ht="15.75" hidden="1" thickBot="1"/>
    <row r="45" spans="1:17" ht="15.75" hidden="1">
      <c r="A45" s="70" t="s">
        <v>31</v>
      </c>
      <c r="B45" s="54" t="s">
        <v>3</v>
      </c>
      <c r="C45" s="56"/>
      <c r="D45" s="123"/>
      <c r="E45" s="123"/>
      <c r="F45" s="123"/>
      <c r="G45" s="28"/>
      <c r="H45" s="29"/>
      <c r="I45" s="29" t="s">
        <v>127</v>
      </c>
      <c r="J45" s="28"/>
      <c r="K45" s="28"/>
      <c r="L45" s="30"/>
      <c r="M45" s="30"/>
      <c r="N45" s="30"/>
      <c r="O45" s="60"/>
      <c r="P45" s="32"/>
    </row>
    <row r="46" spans="1:17" ht="78.75" hidden="1">
      <c r="A46" s="12" t="s">
        <v>34</v>
      </c>
      <c r="B46" s="1" t="s">
        <v>35</v>
      </c>
      <c r="C46" s="6" t="s">
        <v>36</v>
      </c>
      <c r="D46" s="125" t="s">
        <v>37</v>
      </c>
      <c r="E46" s="125" t="s">
        <v>38</v>
      </c>
      <c r="F46" s="125" t="s">
        <v>39</v>
      </c>
      <c r="G46" s="6" t="s">
        <v>40</v>
      </c>
      <c r="H46" s="5" t="s">
        <v>41</v>
      </c>
      <c r="I46" s="5" t="s">
        <v>42</v>
      </c>
      <c r="J46" s="6" t="s">
        <v>43</v>
      </c>
      <c r="K46" s="6" t="s">
        <v>44</v>
      </c>
      <c r="L46" s="33" t="s">
        <v>45</v>
      </c>
      <c r="M46" s="33" t="s">
        <v>46</v>
      </c>
      <c r="N46" s="33" t="s">
        <v>47</v>
      </c>
      <c r="O46" s="61" t="s">
        <v>48</v>
      </c>
      <c r="P46" s="91" t="s">
        <v>49</v>
      </c>
    </row>
    <row r="47" spans="1:17" hidden="1">
      <c r="A47" s="35">
        <v>1</v>
      </c>
      <c r="B47" s="2" t="s">
        <v>118</v>
      </c>
      <c r="C47" s="7">
        <v>33.533000000000001</v>
      </c>
      <c r="D47" s="126">
        <v>55</v>
      </c>
      <c r="E47" s="126">
        <v>45</v>
      </c>
      <c r="F47" s="126">
        <v>5</v>
      </c>
      <c r="G47" s="51">
        <v>0</v>
      </c>
      <c r="H47" s="43">
        <v>0</v>
      </c>
      <c r="I47" s="43">
        <v>0</v>
      </c>
      <c r="J47" s="51">
        <f t="shared" ref="J47:J55" si="17">G47+(G47*H47)</f>
        <v>0</v>
      </c>
      <c r="K47" s="51">
        <f t="shared" ref="K47:K55" si="18">J47-(J47*I47)</f>
        <v>0</v>
      </c>
      <c r="L47" s="88">
        <v>0</v>
      </c>
      <c r="M47" s="88">
        <v>0</v>
      </c>
      <c r="N47" s="40">
        <f>I47/$I$103*(F47)</f>
        <v>0</v>
      </c>
      <c r="O47" s="62">
        <f t="shared" ref="O47:O55" si="19">L47+M47+N47</f>
        <v>0</v>
      </c>
      <c r="P47" s="94">
        <v>0</v>
      </c>
      <c r="Q47" s="41">
        <f t="shared" ref="Q47:Q55" si="20">J47-P47</f>
        <v>0</v>
      </c>
    </row>
    <row r="48" spans="1:17" hidden="1">
      <c r="A48" s="35">
        <v>2</v>
      </c>
      <c r="B48" s="2" t="s">
        <v>119</v>
      </c>
      <c r="C48" s="7">
        <v>37.754800000000003</v>
      </c>
      <c r="D48" s="126">
        <v>55</v>
      </c>
      <c r="E48" s="126">
        <v>45</v>
      </c>
      <c r="F48" s="126">
        <v>5</v>
      </c>
      <c r="G48" s="51">
        <v>0</v>
      </c>
      <c r="H48" s="43">
        <v>0</v>
      </c>
      <c r="I48" s="43">
        <v>0</v>
      </c>
      <c r="J48" s="51">
        <f t="shared" si="17"/>
        <v>0</v>
      </c>
      <c r="K48" s="51">
        <f t="shared" si="18"/>
        <v>0</v>
      </c>
      <c r="L48" s="88">
        <v>0</v>
      </c>
      <c r="M48" s="88">
        <v>0</v>
      </c>
      <c r="N48" s="40">
        <f t="shared" ref="N48:N55" si="21">I48/$I$103*(F48)</f>
        <v>0</v>
      </c>
      <c r="O48" s="62">
        <f t="shared" si="19"/>
        <v>0</v>
      </c>
      <c r="P48" s="94">
        <v>0</v>
      </c>
      <c r="Q48" s="41">
        <f t="shared" si="20"/>
        <v>0</v>
      </c>
    </row>
    <row r="49" spans="1:17" hidden="1">
      <c r="A49" s="35">
        <v>3</v>
      </c>
      <c r="B49" s="2" t="s">
        <v>120</v>
      </c>
      <c r="C49" s="7">
        <v>42.508099999999999</v>
      </c>
      <c r="D49" s="126">
        <v>55</v>
      </c>
      <c r="E49" s="126">
        <v>45</v>
      </c>
      <c r="F49" s="126">
        <v>5</v>
      </c>
      <c r="G49" s="51">
        <v>0</v>
      </c>
      <c r="H49" s="43">
        <v>0</v>
      </c>
      <c r="I49" s="43">
        <v>0</v>
      </c>
      <c r="J49" s="51">
        <f t="shared" si="17"/>
        <v>0</v>
      </c>
      <c r="K49" s="51">
        <f t="shared" si="18"/>
        <v>0</v>
      </c>
      <c r="L49" s="88">
        <v>0</v>
      </c>
      <c r="M49" s="88">
        <v>0</v>
      </c>
      <c r="N49" s="40">
        <f t="shared" si="21"/>
        <v>0</v>
      </c>
      <c r="O49" s="62">
        <f t="shared" si="19"/>
        <v>0</v>
      </c>
      <c r="P49" s="94">
        <v>0</v>
      </c>
      <c r="Q49" s="41">
        <f t="shared" si="20"/>
        <v>0</v>
      </c>
    </row>
    <row r="50" spans="1:17" hidden="1">
      <c r="A50" s="35">
        <v>4</v>
      </c>
      <c r="B50" s="2" t="s">
        <v>121</v>
      </c>
      <c r="C50" s="7">
        <v>33.533000000000001</v>
      </c>
      <c r="D50" s="126">
        <v>55</v>
      </c>
      <c r="E50" s="126">
        <v>45</v>
      </c>
      <c r="F50" s="126">
        <v>5</v>
      </c>
      <c r="G50" s="51">
        <v>0</v>
      </c>
      <c r="H50" s="43">
        <v>0</v>
      </c>
      <c r="I50" s="43">
        <v>0</v>
      </c>
      <c r="J50" s="51">
        <f t="shared" si="17"/>
        <v>0</v>
      </c>
      <c r="K50" s="51">
        <f t="shared" si="18"/>
        <v>0</v>
      </c>
      <c r="L50" s="88">
        <v>0</v>
      </c>
      <c r="M50" s="88">
        <v>0</v>
      </c>
      <c r="N50" s="40">
        <f t="shared" si="21"/>
        <v>0</v>
      </c>
      <c r="O50" s="62">
        <f t="shared" si="19"/>
        <v>0</v>
      </c>
      <c r="P50" s="94">
        <v>0</v>
      </c>
      <c r="Q50" s="41">
        <f t="shared" si="20"/>
        <v>0</v>
      </c>
    </row>
    <row r="51" spans="1:17" hidden="1">
      <c r="A51" s="35">
        <v>5</v>
      </c>
      <c r="B51" s="2" t="s">
        <v>122</v>
      </c>
      <c r="C51" s="7">
        <v>37.754800000000003</v>
      </c>
      <c r="D51" s="126">
        <v>55</v>
      </c>
      <c r="E51" s="126">
        <v>45</v>
      </c>
      <c r="F51" s="126">
        <v>5</v>
      </c>
      <c r="G51" s="51">
        <v>0</v>
      </c>
      <c r="H51" s="43">
        <v>0</v>
      </c>
      <c r="I51" s="43">
        <v>0</v>
      </c>
      <c r="J51" s="51">
        <f t="shared" si="17"/>
        <v>0</v>
      </c>
      <c r="K51" s="51">
        <f t="shared" si="18"/>
        <v>0</v>
      </c>
      <c r="L51" s="88">
        <v>0</v>
      </c>
      <c r="M51" s="88">
        <v>0</v>
      </c>
      <c r="N51" s="40">
        <f t="shared" si="21"/>
        <v>0</v>
      </c>
      <c r="O51" s="62">
        <f t="shared" si="19"/>
        <v>0</v>
      </c>
      <c r="P51" s="94">
        <v>0</v>
      </c>
      <c r="Q51" s="41">
        <f t="shared" si="20"/>
        <v>0</v>
      </c>
    </row>
    <row r="52" spans="1:17" hidden="1">
      <c r="A52" s="35">
        <v>6</v>
      </c>
      <c r="B52" s="2" t="s">
        <v>123</v>
      </c>
      <c r="C52" s="7">
        <v>28.403600000000001</v>
      </c>
      <c r="D52" s="126">
        <v>55</v>
      </c>
      <c r="E52" s="126">
        <v>45</v>
      </c>
      <c r="F52" s="126">
        <v>5</v>
      </c>
      <c r="G52" s="51">
        <v>0</v>
      </c>
      <c r="H52" s="43">
        <v>0</v>
      </c>
      <c r="I52" s="43">
        <v>0</v>
      </c>
      <c r="J52" s="51">
        <f t="shared" si="17"/>
        <v>0</v>
      </c>
      <c r="K52" s="51">
        <f t="shared" si="18"/>
        <v>0</v>
      </c>
      <c r="L52" s="88">
        <v>0</v>
      </c>
      <c r="M52" s="88">
        <v>0</v>
      </c>
      <c r="N52" s="40">
        <f t="shared" si="21"/>
        <v>0</v>
      </c>
      <c r="O52" s="62">
        <f t="shared" si="19"/>
        <v>0</v>
      </c>
      <c r="P52" s="94">
        <v>0</v>
      </c>
      <c r="Q52" s="41">
        <f t="shared" si="20"/>
        <v>0</v>
      </c>
    </row>
    <row r="53" spans="1:17" hidden="1">
      <c r="A53" s="35">
        <v>7</v>
      </c>
      <c r="B53" s="2" t="s">
        <v>124</v>
      </c>
      <c r="C53" s="7">
        <v>31.2301</v>
      </c>
      <c r="D53" s="126">
        <v>55</v>
      </c>
      <c r="E53" s="126">
        <v>45</v>
      </c>
      <c r="F53" s="126">
        <v>5</v>
      </c>
      <c r="G53" s="51">
        <v>0</v>
      </c>
      <c r="H53" s="43">
        <v>0</v>
      </c>
      <c r="I53" s="43">
        <v>0</v>
      </c>
      <c r="J53" s="51">
        <f t="shared" si="17"/>
        <v>0</v>
      </c>
      <c r="K53" s="51">
        <f t="shared" si="18"/>
        <v>0</v>
      </c>
      <c r="L53" s="88">
        <v>0</v>
      </c>
      <c r="M53" s="88">
        <v>0</v>
      </c>
      <c r="N53" s="40">
        <f t="shared" si="21"/>
        <v>0</v>
      </c>
      <c r="O53" s="62">
        <f t="shared" si="19"/>
        <v>0</v>
      </c>
      <c r="P53" s="94">
        <v>0</v>
      </c>
      <c r="Q53" s="41">
        <f t="shared" si="20"/>
        <v>0</v>
      </c>
    </row>
    <row r="54" spans="1:17" hidden="1">
      <c r="A54" s="35">
        <v>8</v>
      </c>
      <c r="B54" s="2" t="s">
        <v>125</v>
      </c>
      <c r="C54" s="7">
        <v>18.099799999999998</v>
      </c>
      <c r="D54" s="126">
        <v>55</v>
      </c>
      <c r="E54" s="126">
        <v>45</v>
      </c>
      <c r="F54" s="126">
        <v>5</v>
      </c>
      <c r="G54" s="51">
        <v>0</v>
      </c>
      <c r="H54" s="43">
        <v>0</v>
      </c>
      <c r="I54" s="43">
        <v>0</v>
      </c>
      <c r="J54" s="51">
        <f t="shared" si="17"/>
        <v>0</v>
      </c>
      <c r="K54" s="51">
        <f t="shared" si="18"/>
        <v>0</v>
      </c>
      <c r="L54" s="88">
        <v>0</v>
      </c>
      <c r="M54" s="88">
        <v>0</v>
      </c>
      <c r="N54" s="40">
        <f t="shared" si="21"/>
        <v>0</v>
      </c>
      <c r="O54" s="62">
        <f t="shared" si="19"/>
        <v>0</v>
      </c>
      <c r="P54" s="94">
        <v>0</v>
      </c>
      <c r="Q54" s="41">
        <f t="shared" si="20"/>
        <v>0</v>
      </c>
    </row>
    <row r="55" spans="1:17" ht="15.75" hidden="1" thickBot="1">
      <c r="A55" s="44">
        <v>9</v>
      </c>
      <c r="B55" s="10" t="s">
        <v>126</v>
      </c>
      <c r="C55" s="11">
        <v>20.378499999999999</v>
      </c>
      <c r="D55" s="127">
        <v>55</v>
      </c>
      <c r="E55" s="127">
        <v>45</v>
      </c>
      <c r="F55" s="126">
        <v>5</v>
      </c>
      <c r="G55" s="51">
        <v>0</v>
      </c>
      <c r="H55" s="43">
        <v>0</v>
      </c>
      <c r="I55" s="43">
        <v>0</v>
      </c>
      <c r="J55" s="51">
        <f t="shared" si="17"/>
        <v>0</v>
      </c>
      <c r="K55" s="51">
        <f t="shared" si="18"/>
        <v>0</v>
      </c>
      <c r="L55" s="90">
        <v>0</v>
      </c>
      <c r="M55" s="90">
        <v>0</v>
      </c>
      <c r="N55" s="40">
        <f t="shared" si="21"/>
        <v>0</v>
      </c>
      <c r="O55" s="63">
        <f t="shared" si="19"/>
        <v>0</v>
      </c>
      <c r="P55" s="95">
        <v>0</v>
      </c>
      <c r="Q55" s="41">
        <f t="shared" si="20"/>
        <v>0</v>
      </c>
    </row>
    <row r="56" spans="1:17" ht="16.5" hidden="1" thickBot="1">
      <c r="A56" s="265" t="s">
        <v>77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121"/>
      <c r="O56" s="64">
        <f>SUM(O47:O55)</f>
        <v>0</v>
      </c>
      <c r="P56" s="55"/>
    </row>
    <row r="57" spans="1:17" hidden="1"/>
    <row r="58" spans="1:17" ht="15.75" hidden="1" thickBot="1"/>
    <row r="59" spans="1:17" ht="15.75" hidden="1">
      <c r="A59" s="70" t="s">
        <v>31</v>
      </c>
      <c r="B59" s="27" t="s">
        <v>4</v>
      </c>
      <c r="C59" s="56"/>
      <c r="D59" s="123"/>
      <c r="E59" s="123"/>
      <c r="F59" s="123"/>
      <c r="G59" s="28"/>
      <c r="H59" s="29"/>
      <c r="I59" s="29"/>
      <c r="J59" s="28"/>
      <c r="K59" s="28"/>
      <c r="L59" s="30"/>
      <c r="M59" s="30"/>
      <c r="N59" s="30"/>
      <c r="O59" s="60"/>
      <c r="P59" s="32"/>
    </row>
    <row r="60" spans="1:17" ht="78.75" hidden="1">
      <c r="A60" s="12" t="s">
        <v>34</v>
      </c>
      <c r="B60" s="1" t="s">
        <v>35</v>
      </c>
      <c r="C60" s="6" t="s">
        <v>36</v>
      </c>
      <c r="D60" s="125" t="s">
        <v>37</v>
      </c>
      <c r="E60" s="125" t="s">
        <v>38</v>
      </c>
      <c r="F60" s="125" t="s">
        <v>39</v>
      </c>
      <c r="G60" s="6" t="s">
        <v>40</v>
      </c>
      <c r="H60" s="5" t="s">
        <v>41</v>
      </c>
      <c r="I60" s="5" t="s">
        <v>42</v>
      </c>
      <c r="J60" s="6" t="s">
        <v>43</v>
      </c>
      <c r="K60" s="6" t="s">
        <v>44</v>
      </c>
      <c r="L60" s="33" t="s">
        <v>45</v>
      </c>
      <c r="M60" s="33" t="s">
        <v>46</v>
      </c>
      <c r="N60" s="33" t="s">
        <v>47</v>
      </c>
      <c r="O60" s="61" t="s">
        <v>48</v>
      </c>
      <c r="P60" s="91" t="s">
        <v>49</v>
      </c>
    </row>
    <row r="61" spans="1:17" hidden="1">
      <c r="A61" s="35">
        <v>1</v>
      </c>
      <c r="B61" s="2" t="s">
        <v>118</v>
      </c>
      <c r="C61" s="7">
        <v>33.533000000000001</v>
      </c>
      <c r="D61" s="126">
        <v>55</v>
      </c>
      <c r="E61" s="126">
        <v>45</v>
      </c>
      <c r="F61" s="126">
        <v>5</v>
      </c>
      <c r="G61" s="119">
        <v>33.53</v>
      </c>
      <c r="H61" s="43">
        <v>0.34</v>
      </c>
      <c r="I61" s="43">
        <v>0</v>
      </c>
      <c r="J61" s="51">
        <f t="shared" ref="J61:J69" si="22">G61+(G61*H61)</f>
        <v>44.930199999999999</v>
      </c>
      <c r="K61" s="51">
        <f t="shared" ref="K61:K69" si="23">J61-(J61*I61)</f>
        <v>44.930199999999999</v>
      </c>
      <c r="L61" s="88">
        <f>$G$61/G61*(D61)</f>
        <v>55</v>
      </c>
      <c r="M61" s="89">
        <f>$H$5/H61*E61</f>
        <v>27.794117647058819</v>
      </c>
      <c r="N61" s="40">
        <f>I61/$I$103*(F61)</f>
        <v>0</v>
      </c>
      <c r="O61" s="62">
        <f t="shared" ref="O61:O69" si="24">L61+M61+N61</f>
        <v>82.794117647058812</v>
      </c>
      <c r="P61" s="94">
        <f t="shared" ref="P61:P69" si="25">G61+(G61*H61)</f>
        <v>44.930199999999999</v>
      </c>
      <c r="Q61" s="41">
        <f t="shared" ref="Q61:Q69" si="26">J61-P61</f>
        <v>0</v>
      </c>
    </row>
    <row r="62" spans="1:17" hidden="1">
      <c r="A62" s="35">
        <v>2</v>
      </c>
      <c r="B62" s="2" t="s">
        <v>119</v>
      </c>
      <c r="C62" s="7">
        <v>37.754800000000003</v>
      </c>
      <c r="D62" s="126">
        <v>55</v>
      </c>
      <c r="E62" s="126">
        <v>45</v>
      </c>
      <c r="F62" s="126">
        <v>5</v>
      </c>
      <c r="G62" s="119">
        <v>37.75</v>
      </c>
      <c r="H62" s="43">
        <v>0.33</v>
      </c>
      <c r="I62" s="43">
        <v>0</v>
      </c>
      <c r="J62" s="51">
        <f t="shared" si="22"/>
        <v>50.207500000000003</v>
      </c>
      <c r="K62" s="51">
        <f t="shared" si="23"/>
        <v>50.207500000000003</v>
      </c>
      <c r="L62" s="88">
        <f>$G$62/G62*(D62)</f>
        <v>55</v>
      </c>
      <c r="M62" s="89">
        <f>$H$6/H62*E62</f>
        <v>28.636363636363637</v>
      </c>
      <c r="N62" s="40">
        <f t="shared" ref="N62:N69" si="27">I62/$I$103*(F62)</f>
        <v>0</v>
      </c>
      <c r="O62" s="62">
        <f t="shared" si="24"/>
        <v>83.63636363636364</v>
      </c>
      <c r="P62" s="94">
        <f t="shared" si="25"/>
        <v>50.207500000000003</v>
      </c>
      <c r="Q62" s="41">
        <f t="shared" si="26"/>
        <v>0</v>
      </c>
    </row>
    <row r="63" spans="1:17" hidden="1">
      <c r="A63" s="35">
        <v>3</v>
      </c>
      <c r="B63" s="2" t="s">
        <v>120</v>
      </c>
      <c r="C63" s="7">
        <v>42.508099999999999</v>
      </c>
      <c r="D63" s="126">
        <v>55</v>
      </c>
      <c r="E63" s="126">
        <v>45</v>
      </c>
      <c r="F63" s="126">
        <v>5</v>
      </c>
      <c r="G63" s="119">
        <v>42.51</v>
      </c>
      <c r="H63" s="43">
        <v>0.33</v>
      </c>
      <c r="I63" s="43">
        <v>0</v>
      </c>
      <c r="J63" s="51">
        <f t="shared" si="22"/>
        <v>56.5383</v>
      </c>
      <c r="K63" s="51">
        <f t="shared" si="23"/>
        <v>56.5383</v>
      </c>
      <c r="L63" s="88">
        <f>$G$63/G63*(D63)</f>
        <v>55</v>
      </c>
      <c r="M63" s="89">
        <f>$H$7/H63*E63</f>
        <v>28.636363636363637</v>
      </c>
      <c r="N63" s="40">
        <f t="shared" si="27"/>
        <v>0</v>
      </c>
      <c r="O63" s="62">
        <f t="shared" si="24"/>
        <v>83.63636363636364</v>
      </c>
      <c r="P63" s="94">
        <f t="shared" si="25"/>
        <v>56.5383</v>
      </c>
      <c r="Q63" s="41">
        <f t="shared" si="26"/>
        <v>0</v>
      </c>
    </row>
    <row r="64" spans="1:17" hidden="1">
      <c r="A64" s="35">
        <v>4</v>
      </c>
      <c r="B64" s="2" t="s">
        <v>121</v>
      </c>
      <c r="C64" s="7">
        <v>33.533000000000001</v>
      </c>
      <c r="D64" s="126">
        <v>55</v>
      </c>
      <c r="E64" s="126">
        <v>45</v>
      </c>
      <c r="F64" s="126">
        <v>5</v>
      </c>
      <c r="G64" s="119">
        <v>33.53</v>
      </c>
      <c r="H64" s="43">
        <v>0.34</v>
      </c>
      <c r="I64" s="43">
        <v>0</v>
      </c>
      <c r="J64" s="51">
        <f t="shared" si="22"/>
        <v>44.930199999999999</v>
      </c>
      <c r="K64" s="51">
        <f t="shared" si="23"/>
        <v>44.930199999999999</v>
      </c>
      <c r="L64" s="88">
        <f>$G$64/G64*(D64)</f>
        <v>55</v>
      </c>
      <c r="M64" s="89">
        <f>$H$8/H64*E64</f>
        <v>27.794117647058819</v>
      </c>
      <c r="N64" s="40">
        <f t="shared" si="27"/>
        <v>0</v>
      </c>
      <c r="O64" s="62">
        <f t="shared" si="24"/>
        <v>82.794117647058812</v>
      </c>
      <c r="P64" s="94">
        <f t="shared" si="25"/>
        <v>44.930199999999999</v>
      </c>
      <c r="Q64" s="41">
        <f t="shared" si="26"/>
        <v>0</v>
      </c>
    </row>
    <row r="65" spans="1:17" hidden="1">
      <c r="A65" s="35">
        <v>5</v>
      </c>
      <c r="B65" s="2" t="s">
        <v>122</v>
      </c>
      <c r="C65" s="7">
        <v>37.754800000000003</v>
      </c>
      <c r="D65" s="126">
        <v>55</v>
      </c>
      <c r="E65" s="126">
        <v>45</v>
      </c>
      <c r="F65" s="126">
        <v>5</v>
      </c>
      <c r="G65" s="119">
        <v>37.75</v>
      </c>
      <c r="H65" s="43">
        <v>0.33</v>
      </c>
      <c r="I65" s="43">
        <v>0</v>
      </c>
      <c r="J65" s="51">
        <f t="shared" si="22"/>
        <v>50.207500000000003</v>
      </c>
      <c r="K65" s="51">
        <f t="shared" si="23"/>
        <v>50.207500000000003</v>
      </c>
      <c r="L65" s="88">
        <f>$G$65/G65*(D65)</f>
        <v>55</v>
      </c>
      <c r="M65" s="89">
        <f>$H$9/H65*E65</f>
        <v>28.636363636363637</v>
      </c>
      <c r="N65" s="40">
        <f t="shared" si="27"/>
        <v>0</v>
      </c>
      <c r="O65" s="62">
        <f t="shared" si="24"/>
        <v>83.63636363636364</v>
      </c>
      <c r="P65" s="94">
        <f t="shared" si="25"/>
        <v>50.207500000000003</v>
      </c>
      <c r="Q65" s="41">
        <f t="shared" si="26"/>
        <v>0</v>
      </c>
    </row>
    <row r="66" spans="1:17" hidden="1">
      <c r="A66" s="35">
        <v>6</v>
      </c>
      <c r="B66" s="2" t="s">
        <v>123</v>
      </c>
      <c r="C66" s="7">
        <v>28.403600000000001</v>
      </c>
      <c r="D66" s="126">
        <v>55</v>
      </c>
      <c r="E66" s="126">
        <v>45</v>
      </c>
      <c r="F66" s="126">
        <v>5</v>
      </c>
      <c r="G66" s="119">
        <v>28.4</v>
      </c>
      <c r="H66" s="43">
        <v>0.35</v>
      </c>
      <c r="I66" s="43">
        <v>0</v>
      </c>
      <c r="J66" s="51">
        <f t="shared" si="22"/>
        <v>38.339999999999996</v>
      </c>
      <c r="K66" s="51">
        <f t="shared" si="23"/>
        <v>38.339999999999996</v>
      </c>
      <c r="L66" s="88">
        <f>$G$66/G66*(D66)</f>
        <v>55</v>
      </c>
      <c r="M66" s="89">
        <f>$H$10/H66*E66</f>
        <v>27</v>
      </c>
      <c r="N66" s="40">
        <f t="shared" si="27"/>
        <v>0</v>
      </c>
      <c r="O66" s="62">
        <f t="shared" si="24"/>
        <v>82</v>
      </c>
      <c r="P66" s="94">
        <f t="shared" si="25"/>
        <v>38.339999999999996</v>
      </c>
      <c r="Q66" s="41">
        <f t="shared" si="26"/>
        <v>0</v>
      </c>
    </row>
    <row r="67" spans="1:17" hidden="1">
      <c r="A67" s="35">
        <v>7</v>
      </c>
      <c r="B67" s="2" t="s">
        <v>124</v>
      </c>
      <c r="C67" s="7">
        <v>31.2301</v>
      </c>
      <c r="D67" s="126">
        <v>55</v>
      </c>
      <c r="E67" s="126">
        <v>45</v>
      </c>
      <c r="F67" s="126">
        <v>5</v>
      </c>
      <c r="G67" s="119">
        <v>31.23</v>
      </c>
      <c r="H67" s="43">
        <v>0.34</v>
      </c>
      <c r="I67" s="43">
        <v>0</v>
      </c>
      <c r="J67" s="51">
        <f t="shared" si="22"/>
        <v>41.848200000000006</v>
      </c>
      <c r="K67" s="51">
        <f t="shared" si="23"/>
        <v>41.848200000000006</v>
      </c>
      <c r="L67" s="88">
        <f>$G$67/G67*(D67)</f>
        <v>55</v>
      </c>
      <c r="M67" s="89">
        <f>$H$11/H67*E67</f>
        <v>27.794117647058819</v>
      </c>
      <c r="N67" s="40">
        <f t="shared" si="27"/>
        <v>0</v>
      </c>
      <c r="O67" s="62">
        <f t="shared" si="24"/>
        <v>82.794117647058812</v>
      </c>
      <c r="P67" s="94">
        <f t="shared" si="25"/>
        <v>41.848200000000006</v>
      </c>
      <c r="Q67" s="41">
        <f t="shared" si="26"/>
        <v>0</v>
      </c>
    </row>
    <row r="68" spans="1:17" hidden="1">
      <c r="A68" s="35">
        <v>8</v>
      </c>
      <c r="B68" s="2" t="s">
        <v>125</v>
      </c>
      <c r="C68" s="7">
        <v>18.099799999999998</v>
      </c>
      <c r="D68" s="126">
        <v>55</v>
      </c>
      <c r="E68" s="126">
        <v>45</v>
      </c>
      <c r="F68" s="126">
        <v>5</v>
      </c>
      <c r="G68" s="119">
        <v>18.100000000000001</v>
      </c>
      <c r="H68" s="43">
        <v>0.375</v>
      </c>
      <c r="I68" s="43">
        <v>0</v>
      </c>
      <c r="J68" s="51">
        <f t="shared" si="22"/>
        <v>24.887500000000003</v>
      </c>
      <c r="K68" s="51">
        <f t="shared" si="23"/>
        <v>24.887500000000003</v>
      </c>
      <c r="L68" s="88">
        <f>$G$68/G68*(D68)</f>
        <v>55</v>
      </c>
      <c r="M68" s="89">
        <f>$H$12/H68*E68</f>
        <v>25.199999999999996</v>
      </c>
      <c r="N68" s="40">
        <f t="shared" si="27"/>
        <v>0</v>
      </c>
      <c r="O68" s="62">
        <f t="shared" si="24"/>
        <v>80.199999999999989</v>
      </c>
      <c r="P68" s="94">
        <f t="shared" si="25"/>
        <v>24.887500000000003</v>
      </c>
      <c r="Q68" s="41">
        <f t="shared" si="26"/>
        <v>0</v>
      </c>
    </row>
    <row r="69" spans="1:17" ht="15.75" hidden="1" thickBot="1">
      <c r="A69" s="44">
        <v>9</v>
      </c>
      <c r="B69" s="10" t="s">
        <v>126</v>
      </c>
      <c r="C69" s="11">
        <v>20.378499999999999</v>
      </c>
      <c r="D69" s="127">
        <v>55</v>
      </c>
      <c r="E69" s="127">
        <v>45</v>
      </c>
      <c r="F69" s="126">
        <v>5</v>
      </c>
      <c r="G69" s="120">
        <v>20.38</v>
      </c>
      <c r="H69" s="46">
        <v>0.375</v>
      </c>
      <c r="I69" s="43">
        <v>0</v>
      </c>
      <c r="J69" s="51">
        <f t="shared" si="22"/>
        <v>28.022500000000001</v>
      </c>
      <c r="K69" s="51">
        <f t="shared" si="23"/>
        <v>28.022500000000001</v>
      </c>
      <c r="L69" s="90">
        <f>$G$69/G69*(D69)</f>
        <v>55</v>
      </c>
      <c r="M69" s="89">
        <f>$H$13/H69*E69</f>
        <v>25.199999999999996</v>
      </c>
      <c r="N69" s="40">
        <f t="shared" si="27"/>
        <v>0</v>
      </c>
      <c r="O69" s="63">
        <f t="shared" si="24"/>
        <v>80.199999999999989</v>
      </c>
      <c r="P69" s="95">
        <f t="shared" si="25"/>
        <v>28.022500000000001</v>
      </c>
      <c r="Q69" s="41">
        <f t="shared" si="26"/>
        <v>0</v>
      </c>
    </row>
    <row r="70" spans="1:17" ht="16.5" hidden="1" thickBot="1">
      <c r="A70" s="265" t="s">
        <v>77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121"/>
      <c r="O70" s="64">
        <f>SUM(O61:O69)</f>
        <v>741.69144385026743</v>
      </c>
      <c r="P70" s="55"/>
    </row>
    <row r="71" spans="1:17" hidden="1"/>
    <row r="72" spans="1:17" ht="15.75" hidden="1" thickBot="1"/>
    <row r="73" spans="1:17" ht="15.75" hidden="1">
      <c r="A73" s="70" t="s">
        <v>31</v>
      </c>
      <c r="B73" s="27" t="s">
        <v>5</v>
      </c>
      <c r="C73" s="56"/>
      <c r="D73" s="123"/>
      <c r="E73" s="123"/>
      <c r="F73" s="123"/>
      <c r="G73" s="28"/>
      <c r="H73" s="29"/>
      <c r="I73" s="29"/>
      <c r="J73" s="28"/>
      <c r="K73" s="28"/>
      <c r="L73" s="30"/>
      <c r="M73" s="30"/>
      <c r="N73" s="30"/>
      <c r="O73" s="60"/>
      <c r="P73" s="32"/>
    </row>
    <row r="74" spans="1:17" ht="78.75" hidden="1">
      <c r="A74" s="12" t="s">
        <v>34</v>
      </c>
      <c r="B74" s="1" t="s">
        <v>35</v>
      </c>
      <c r="C74" s="6" t="s">
        <v>36</v>
      </c>
      <c r="D74" s="125" t="s">
        <v>37</v>
      </c>
      <c r="E74" s="125" t="s">
        <v>38</v>
      </c>
      <c r="F74" s="125" t="s">
        <v>39</v>
      </c>
      <c r="G74" s="6" t="s">
        <v>40</v>
      </c>
      <c r="H74" s="5" t="s">
        <v>41</v>
      </c>
      <c r="I74" s="5" t="s">
        <v>42</v>
      </c>
      <c r="J74" s="6" t="s">
        <v>43</v>
      </c>
      <c r="K74" s="6" t="s">
        <v>44</v>
      </c>
      <c r="L74" s="33" t="s">
        <v>45</v>
      </c>
      <c r="M74" s="33" t="s">
        <v>46</v>
      </c>
      <c r="N74" s="33" t="s">
        <v>47</v>
      </c>
      <c r="O74" s="61" t="s">
        <v>48</v>
      </c>
      <c r="P74" s="91" t="s">
        <v>49</v>
      </c>
    </row>
    <row r="75" spans="1:17" hidden="1">
      <c r="A75" s="35">
        <v>1</v>
      </c>
      <c r="B75" s="2" t="s">
        <v>118</v>
      </c>
      <c r="C75" s="7">
        <v>33.533000000000001</v>
      </c>
      <c r="D75" s="126">
        <v>55</v>
      </c>
      <c r="E75" s="126">
        <v>45</v>
      </c>
      <c r="F75" s="126">
        <v>5</v>
      </c>
      <c r="G75" s="51">
        <v>33.549999999999997</v>
      </c>
      <c r="H75" s="43">
        <v>0.4</v>
      </c>
      <c r="I75" s="43">
        <v>0</v>
      </c>
      <c r="J75" s="51">
        <f t="shared" ref="J75:J83" si="28">G75+(G75*H75)</f>
        <v>46.97</v>
      </c>
      <c r="K75" s="51">
        <f t="shared" ref="K75:K83" si="29">J75-(J75*I75)</f>
        <v>46.97</v>
      </c>
      <c r="L75" s="88">
        <f>$G$61/G75*(D75)</f>
        <v>54.967213114754102</v>
      </c>
      <c r="M75" s="89">
        <f>$H$5/H75*E75</f>
        <v>23.624999999999996</v>
      </c>
      <c r="N75" s="40">
        <f>I75/$I$103*(F75)</f>
        <v>0</v>
      </c>
      <c r="O75" s="62">
        <f t="shared" ref="O75:O83" si="30">L75+M75+N75</f>
        <v>78.592213114754102</v>
      </c>
      <c r="P75" s="94">
        <f t="shared" ref="P75:P83" si="31">G75+(G75*H75)</f>
        <v>46.97</v>
      </c>
      <c r="Q75" s="41">
        <f t="shared" ref="Q75:Q83" si="32">J75-P75</f>
        <v>0</v>
      </c>
    </row>
    <row r="76" spans="1:17" hidden="1">
      <c r="A76" s="35">
        <v>2</v>
      </c>
      <c r="B76" s="2" t="s">
        <v>119</v>
      </c>
      <c r="C76" s="7">
        <v>37.754800000000003</v>
      </c>
      <c r="D76" s="126">
        <v>55</v>
      </c>
      <c r="E76" s="126">
        <v>45</v>
      </c>
      <c r="F76" s="126">
        <v>5</v>
      </c>
      <c r="G76" s="51">
        <v>37.799999999999997</v>
      </c>
      <c r="H76" s="43">
        <v>0.4</v>
      </c>
      <c r="I76" s="43">
        <v>0</v>
      </c>
      <c r="J76" s="51">
        <f t="shared" si="28"/>
        <v>52.919999999999995</v>
      </c>
      <c r="K76" s="51">
        <f t="shared" si="29"/>
        <v>52.919999999999995</v>
      </c>
      <c r="L76" s="88">
        <f>$G$62/G76*(D76)</f>
        <v>54.927248677248677</v>
      </c>
      <c r="M76" s="89">
        <f>$H$6/H76*E76</f>
        <v>23.624999999999996</v>
      </c>
      <c r="N76" s="40">
        <f t="shared" ref="N76:N83" si="33">I76/$I$103*(F76)</f>
        <v>0</v>
      </c>
      <c r="O76" s="62">
        <f t="shared" si="30"/>
        <v>78.55224867724867</v>
      </c>
      <c r="P76" s="94">
        <f t="shared" si="31"/>
        <v>52.919999999999995</v>
      </c>
      <c r="Q76" s="41">
        <f t="shared" si="32"/>
        <v>0</v>
      </c>
    </row>
    <row r="77" spans="1:17" hidden="1">
      <c r="A77" s="35">
        <v>3</v>
      </c>
      <c r="B77" s="2" t="s">
        <v>120</v>
      </c>
      <c r="C77" s="7">
        <v>42.508099999999999</v>
      </c>
      <c r="D77" s="126">
        <v>55</v>
      </c>
      <c r="E77" s="126">
        <v>45</v>
      </c>
      <c r="F77" s="126">
        <v>5</v>
      </c>
      <c r="G77" s="51">
        <v>42.6</v>
      </c>
      <c r="H77" s="43">
        <v>0.4</v>
      </c>
      <c r="I77" s="43">
        <v>0</v>
      </c>
      <c r="J77" s="51">
        <f t="shared" si="28"/>
        <v>59.64</v>
      </c>
      <c r="K77" s="51">
        <f t="shared" si="29"/>
        <v>59.64</v>
      </c>
      <c r="L77" s="88">
        <f>$G$63/G77*(D77)</f>
        <v>54.883802816901401</v>
      </c>
      <c r="M77" s="89">
        <f>$H$7/H77*E77</f>
        <v>23.624999999999996</v>
      </c>
      <c r="N77" s="40">
        <f t="shared" si="33"/>
        <v>0</v>
      </c>
      <c r="O77" s="62">
        <f t="shared" si="30"/>
        <v>78.508802816901394</v>
      </c>
      <c r="P77" s="94">
        <f t="shared" si="31"/>
        <v>59.64</v>
      </c>
      <c r="Q77" s="41">
        <f t="shared" si="32"/>
        <v>0</v>
      </c>
    </row>
    <row r="78" spans="1:17" hidden="1">
      <c r="A78" s="35">
        <v>4</v>
      </c>
      <c r="B78" s="2" t="s">
        <v>121</v>
      </c>
      <c r="C78" s="7">
        <v>33.533000000000001</v>
      </c>
      <c r="D78" s="126">
        <v>55</v>
      </c>
      <c r="E78" s="126">
        <v>45</v>
      </c>
      <c r="F78" s="126">
        <v>5</v>
      </c>
      <c r="G78" s="51">
        <v>33.6</v>
      </c>
      <c r="H78" s="43">
        <v>0.4</v>
      </c>
      <c r="I78" s="43">
        <v>0</v>
      </c>
      <c r="J78" s="51">
        <f t="shared" si="28"/>
        <v>47.040000000000006</v>
      </c>
      <c r="K78" s="51">
        <f t="shared" si="29"/>
        <v>47.040000000000006</v>
      </c>
      <c r="L78" s="88">
        <f>$G$64/G78*(D78)</f>
        <v>54.885416666666664</v>
      </c>
      <c r="M78" s="89">
        <f>$H$8/H78*E78</f>
        <v>23.624999999999996</v>
      </c>
      <c r="N78" s="40">
        <f t="shared" si="33"/>
        <v>0</v>
      </c>
      <c r="O78" s="62">
        <f t="shared" si="30"/>
        <v>78.510416666666657</v>
      </c>
      <c r="P78" s="94">
        <f t="shared" si="31"/>
        <v>47.040000000000006</v>
      </c>
      <c r="Q78" s="41">
        <f t="shared" si="32"/>
        <v>0</v>
      </c>
    </row>
    <row r="79" spans="1:17" hidden="1">
      <c r="A79" s="35">
        <v>5</v>
      </c>
      <c r="B79" s="2" t="s">
        <v>122</v>
      </c>
      <c r="C79" s="7">
        <v>37.754800000000003</v>
      </c>
      <c r="D79" s="126">
        <v>55</v>
      </c>
      <c r="E79" s="126">
        <v>45</v>
      </c>
      <c r="F79" s="126">
        <v>5</v>
      </c>
      <c r="G79" s="51">
        <v>37.799999999999997</v>
      </c>
      <c r="H79" s="43">
        <v>0.4</v>
      </c>
      <c r="I79" s="43">
        <v>0</v>
      </c>
      <c r="J79" s="51">
        <f t="shared" si="28"/>
        <v>52.919999999999995</v>
      </c>
      <c r="K79" s="51">
        <f t="shared" si="29"/>
        <v>52.919999999999995</v>
      </c>
      <c r="L79" s="88">
        <f>$G$65/G79*(D79)</f>
        <v>54.927248677248677</v>
      </c>
      <c r="M79" s="89">
        <f>$H$9/H79*E79</f>
        <v>23.624999999999996</v>
      </c>
      <c r="N79" s="40">
        <f t="shared" si="33"/>
        <v>0</v>
      </c>
      <c r="O79" s="62">
        <f t="shared" si="30"/>
        <v>78.55224867724867</v>
      </c>
      <c r="P79" s="94">
        <f t="shared" si="31"/>
        <v>52.919999999999995</v>
      </c>
      <c r="Q79" s="41">
        <f t="shared" si="32"/>
        <v>0</v>
      </c>
    </row>
    <row r="80" spans="1:17" hidden="1">
      <c r="A80" s="35">
        <v>6</v>
      </c>
      <c r="B80" s="2" t="s">
        <v>123</v>
      </c>
      <c r="C80" s="7">
        <v>28.403600000000001</v>
      </c>
      <c r="D80" s="126">
        <v>55</v>
      </c>
      <c r="E80" s="126">
        <v>45</v>
      </c>
      <c r="F80" s="126">
        <v>5</v>
      </c>
      <c r="G80" s="51">
        <v>28.45</v>
      </c>
      <c r="H80" s="43">
        <v>0.4</v>
      </c>
      <c r="I80" s="43">
        <v>0</v>
      </c>
      <c r="J80" s="51">
        <f t="shared" si="28"/>
        <v>39.83</v>
      </c>
      <c r="K80" s="51">
        <f t="shared" si="29"/>
        <v>39.83</v>
      </c>
      <c r="L80" s="88">
        <f>$G$66/G80*(D80)</f>
        <v>54.90333919156415</v>
      </c>
      <c r="M80" s="89">
        <f>$H$10/H80*E80</f>
        <v>23.624999999999996</v>
      </c>
      <c r="N80" s="40">
        <f t="shared" si="33"/>
        <v>0</v>
      </c>
      <c r="O80" s="62">
        <f t="shared" si="30"/>
        <v>78.528339191564143</v>
      </c>
      <c r="P80" s="94">
        <f t="shared" si="31"/>
        <v>39.83</v>
      </c>
      <c r="Q80" s="41">
        <f t="shared" si="32"/>
        <v>0</v>
      </c>
    </row>
    <row r="81" spans="1:23" hidden="1">
      <c r="A81" s="35">
        <v>7</v>
      </c>
      <c r="B81" s="2" t="s">
        <v>124</v>
      </c>
      <c r="C81" s="7">
        <v>31.2301</v>
      </c>
      <c r="D81" s="126">
        <v>55</v>
      </c>
      <c r="E81" s="126">
        <v>45</v>
      </c>
      <c r="F81" s="126">
        <v>5</v>
      </c>
      <c r="G81" s="51">
        <v>31.25</v>
      </c>
      <c r="H81" s="43">
        <v>0.4</v>
      </c>
      <c r="I81" s="43">
        <v>0</v>
      </c>
      <c r="J81" s="51">
        <f t="shared" si="28"/>
        <v>43.75</v>
      </c>
      <c r="K81" s="51">
        <f t="shared" si="29"/>
        <v>43.75</v>
      </c>
      <c r="L81" s="88">
        <f>$G$67/G81*(D81)</f>
        <v>54.964800000000004</v>
      </c>
      <c r="M81" s="89">
        <f>$H$11/H81*E81</f>
        <v>23.624999999999996</v>
      </c>
      <c r="N81" s="40">
        <f t="shared" si="33"/>
        <v>0</v>
      </c>
      <c r="O81" s="62">
        <f t="shared" si="30"/>
        <v>78.589799999999997</v>
      </c>
      <c r="P81" s="94">
        <f t="shared" si="31"/>
        <v>43.75</v>
      </c>
      <c r="Q81" s="41">
        <f t="shared" si="32"/>
        <v>0</v>
      </c>
    </row>
    <row r="82" spans="1:23" hidden="1">
      <c r="A82" s="35">
        <v>8</v>
      </c>
      <c r="B82" s="2" t="s">
        <v>125</v>
      </c>
      <c r="C82" s="7">
        <v>18.099799999999998</v>
      </c>
      <c r="D82" s="126">
        <v>55</v>
      </c>
      <c r="E82" s="126">
        <v>45</v>
      </c>
      <c r="F82" s="126">
        <v>5</v>
      </c>
      <c r="G82" s="51">
        <v>18.25</v>
      </c>
      <c r="H82" s="43">
        <v>0.4</v>
      </c>
      <c r="I82" s="43">
        <v>0</v>
      </c>
      <c r="J82" s="51">
        <f t="shared" si="28"/>
        <v>25.55</v>
      </c>
      <c r="K82" s="51">
        <f t="shared" si="29"/>
        <v>25.55</v>
      </c>
      <c r="L82" s="88">
        <f>$G$68/G82*(D82)</f>
        <v>54.547945205479451</v>
      </c>
      <c r="M82" s="89">
        <f>$H$12/H82*E82</f>
        <v>23.624999999999996</v>
      </c>
      <c r="N82" s="40">
        <f t="shared" si="33"/>
        <v>0</v>
      </c>
      <c r="O82" s="62">
        <f t="shared" si="30"/>
        <v>78.172945205479451</v>
      </c>
      <c r="P82" s="94">
        <f t="shared" si="31"/>
        <v>25.55</v>
      </c>
      <c r="Q82" s="41">
        <f t="shared" si="32"/>
        <v>0</v>
      </c>
    </row>
    <row r="83" spans="1:23" ht="15.75" hidden="1" thickBot="1">
      <c r="A83" s="44">
        <v>9</v>
      </c>
      <c r="B83" s="10" t="s">
        <v>126</v>
      </c>
      <c r="C83" s="11">
        <v>20.378499999999999</v>
      </c>
      <c r="D83" s="127">
        <v>55</v>
      </c>
      <c r="E83" s="127">
        <v>45</v>
      </c>
      <c r="F83" s="126">
        <v>5</v>
      </c>
      <c r="G83" s="53">
        <v>20.5</v>
      </c>
      <c r="H83" s="46">
        <v>0.4</v>
      </c>
      <c r="I83" s="43">
        <v>0</v>
      </c>
      <c r="J83" s="51">
        <f t="shared" si="28"/>
        <v>28.700000000000003</v>
      </c>
      <c r="K83" s="51">
        <f t="shared" si="29"/>
        <v>28.700000000000003</v>
      </c>
      <c r="L83" s="90">
        <f>$G$69/G83*(D83)</f>
        <v>54.678048780487806</v>
      </c>
      <c r="M83" s="89">
        <f>$H$13/H83*E83</f>
        <v>23.624999999999996</v>
      </c>
      <c r="N83" s="40">
        <f t="shared" si="33"/>
        <v>0</v>
      </c>
      <c r="O83" s="63">
        <f t="shared" si="30"/>
        <v>78.303048780487799</v>
      </c>
      <c r="P83" s="95">
        <f t="shared" si="31"/>
        <v>28.700000000000003</v>
      </c>
      <c r="Q83" s="41">
        <f t="shared" si="32"/>
        <v>0</v>
      </c>
    </row>
    <row r="84" spans="1:23" ht="16.5" hidden="1" thickBot="1">
      <c r="A84" s="265" t="s">
        <v>77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121"/>
      <c r="O84" s="64">
        <f>SUM(O75:O83)</f>
        <v>706.31006313035084</v>
      </c>
      <c r="P84" s="55"/>
    </row>
    <row r="85" spans="1:23" hidden="1"/>
    <row r="86" spans="1:23" ht="15.75" thickBot="1"/>
    <row r="87" spans="1:23" ht="15.75">
      <c r="A87" s="70" t="s">
        <v>31</v>
      </c>
      <c r="B87" s="27" t="s">
        <v>6</v>
      </c>
      <c r="C87" s="56"/>
      <c r="D87" s="123"/>
      <c r="E87" s="123"/>
      <c r="F87" s="123"/>
      <c r="G87" s="28"/>
      <c r="H87" s="29"/>
      <c r="I87" s="29"/>
      <c r="J87" s="28"/>
      <c r="K87" s="28"/>
      <c r="L87" s="30"/>
      <c r="M87" s="30"/>
      <c r="N87" s="30"/>
      <c r="O87" s="60"/>
      <c r="P87" s="32"/>
    </row>
    <row r="88" spans="1:23" ht="78.75">
      <c r="A88" s="12" t="s">
        <v>34</v>
      </c>
      <c r="B88" s="1" t="s">
        <v>182</v>
      </c>
      <c r="C88" s="6" t="s">
        <v>36</v>
      </c>
      <c r="D88" s="125" t="s">
        <v>37</v>
      </c>
      <c r="E88" s="125" t="s">
        <v>38</v>
      </c>
      <c r="F88" s="125" t="s">
        <v>39</v>
      </c>
      <c r="G88" s="6" t="s">
        <v>40</v>
      </c>
      <c r="H88" s="5" t="s">
        <v>41</v>
      </c>
      <c r="I88" s="5" t="s">
        <v>42</v>
      </c>
      <c r="J88" s="6" t="s">
        <v>43</v>
      </c>
      <c r="K88" s="6" t="s">
        <v>44</v>
      </c>
      <c r="L88" s="33" t="s">
        <v>45</v>
      </c>
      <c r="M88" s="33" t="s">
        <v>46</v>
      </c>
      <c r="N88" s="33" t="s">
        <v>47</v>
      </c>
      <c r="O88" s="61" t="s">
        <v>48</v>
      </c>
      <c r="P88" s="91" t="s">
        <v>49</v>
      </c>
      <c r="R88" s="173" t="s">
        <v>242</v>
      </c>
      <c r="S88" s="176" t="s">
        <v>238</v>
      </c>
      <c r="T88" s="260" t="s">
        <v>239</v>
      </c>
      <c r="U88" s="261" t="s">
        <v>237</v>
      </c>
      <c r="V88" s="170" t="s">
        <v>240</v>
      </c>
    </row>
    <row r="89" spans="1:23">
      <c r="A89" s="35">
        <v>1</v>
      </c>
      <c r="B89" s="2" t="s">
        <v>212</v>
      </c>
      <c r="C89" s="7">
        <v>33.533000000000001</v>
      </c>
      <c r="D89" s="126">
        <v>55</v>
      </c>
      <c r="E89" s="126">
        <v>45</v>
      </c>
      <c r="F89" s="126">
        <v>5</v>
      </c>
      <c r="G89" s="42">
        <v>33.533000000000001</v>
      </c>
      <c r="H89" s="43">
        <v>0.28000000000000003</v>
      </c>
      <c r="I89" s="43">
        <v>0.01</v>
      </c>
      <c r="J89" s="51">
        <f t="shared" ref="J89:J97" si="34">G89+(G89*H89)</f>
        <v>42.922240000000002</v>
      </c>
      <c r="K89" s="51">
        <f t="shared" ref="K89:K97" si="35">J89-(J89*I89)</f>
        <v>42.493017600000002</v>
      </c>
      <c r="L89" s="88">
        <f>$G$61/G89*(D89)</f>
        <v>54.99507947395103</v>
      </c>
      <c r="M89" s="89">
        <f>$H$5/H89*E89</f>
        <v>33.749999999999993</v>
      </c>
      <c r="N89" s="40">
        <f>I89/$I$103*(F89)</f>
        <v>2.5</v>
      </c>
      <c r="O89" s="62">
        <f t="shared" ref="O89:O97" si="36">L89+M89+N89</f>
        <v>91.245079473951023</v>
      </c>
      <c r="P89" s="94">
        <f t="shared" ref="P89:P97" si="37">G89+(G89*H89)</f>
        <v>42.922240000000002</v>
      </c>
      <c r="Q89" s="41">
        <f t="shared" ref="Q89:Q97" si="38">J89-P89</f>
        <v>0</v>
      </c>
      <c r="R89" s="179">
        <f t="shared" ref="R89:R97" si="39">1.03*1.04545</f>
        <v>1.0768135000000001</v>
      </c>
      <c r="S89" s="177">
        <f t="shared" ref="S89:S97" si="40">C89*R89</f>
        <v>36.108787095500006</v>
      </c>
      <c r="T89" s="192">
        <f t="shared" ref="T89:T97" si="41">G89*R89</f>
        <v>36.108787095500006</v>
      </c>
      <c r="U89" s="188">
        <f t="shared" ref="U89:U97" si="42">J89*R89</f>
        <v>46.219247482240007</v>
      </c>
      <c r="V89" s="177">
        <f t="shared" ref="V89:V97" si="43">T89*H89+T89</f>
        <v>46.219247482240007</v>
      </c>
      <c r="W89" s="41">
        <f>U89-V89</f>
        <v>0</v>
      </c>
    </row>
    <row r="90" spans="1:23">
      <c r="A90" s="35">
        <v>2</v>
      </c>
      <c r="B90" s="2" t="s">
        <v>213</v>
      </c>
      <c r="C90" s="7">
        <v>37.754800000000003</v>
      </c>
      <c r="D90" s="126">
        <v>55</v>
      </c>
      <c r="E90" s="126">
        <v>45</v>
      </c>
      <c r="F90" s="126">
        <v>5</v>
      </c>
      <c r="G90" s="42">
        <v>37.75</v>
      </c>
      <c r="H90" s="43">
        <v>0.28000000000000003</v>
      </c>
      <c r="I90" s="43">
        <v>0.01</v>
      </c>
      <c r="J90" s="51">
        <f t="shared" si="34"/>
        <v>48.32</v>
      </c>
      <c r="K90" s="51">
        <f t="shared" si="35"/>
        <v>47.836800000000004</v>
      </c>
      <c r="L90" s="88">
        <f>$G$62/G90*(D90)</f>
        <v>55</v>
      </c>
      <c r="M90" s="89">
        <f>$H$6/H90*E90</f>
        <v>33.749999999999993</v>
      </c>
      <c r="N90" s="40">
        <f t="shared" ref="N90:N97" si="44">I90/$I$103*(F90)</f>
        <v>2.5</v>
      </c>
      <c r="O90" s="62">
        <f t="shared" si="36"/>
        <v>91.25</v>
      </c>
      <c r="P90" s="94">
        <f t="shared" si="37"/>
        <v>48.32</v>
      </c>
      <c r="Q90" s="41">
        <f t="shared" si="38"/>
        <v>0</v>
      </c>
      <c r="R90" s="179">
        <f t="shared" si="39"/>
        <v>1.0768135000000001</v>
      </c>
      <c r="S90" s="177">
        <f t="shared" si="40"/>
        <v>40.654878329800006</v>
      </c>
      <c r="T90" s="192">
        <f t="shared" si="41"/>
        <v>40.649709625</v>
      </c>
      <c r="U90" s="188">
        <f t="shared" si="42"/>
        <v>52.031628320000003</v>
      </c>
      <c r="V90" s="177">
        <f t="shared" si="43"/>
        <v>52.031628320000003</v>
      </c>
      <c r="W90" s="41">
        <f t="shared" ref="W90:W97" si="45">U90-V90</f>
        <v>0</v>
      </c>
    </row>
    <row r="91" spans="1:23">
      <c r="A91" s="35">
        <v>3</v>
      </c>
      <c r="B91" s="2" t="s">
        <v>214</v>
      </c>
      <c r="C91" s="7">
        <v>42.508099999999999</v>
      </c>
      <c r="D91" s="126">
        <v>55</v>
      </c>
      <c r="E91" s="126">
        <v>45</v>
      </c>
      <c r="F91" s="126">
        <v>5</v>
      </c>
      <c r="G91" s="42">
        <v>42.508099999999999</v>
      </c>
      <c r="H91" s="43">
        <v>0.28000000000000003</v>
      </c>
      <c r="I91" s="43">
        <v>0.01</v>
      </c>
      <c r="J91" s="51">
        <f t="shared" si="34"/>
        <v>54.410367999999998</v>
      </c>
      <c r="K91" s="51">
        <f t="shared" si="35"/>
        <v>53.866264319999999</v>
      </c>
      <c r="L91" s="88">
        <f>$G$63/G91*(D91)</f>
        <v>55.002458354995873</v>
      </c>
      <c r="M91" s="89">
        <f>$H$7/H91*E91</f>
        <v>33.749999999999993</v>
      </c>
      <c r="N91" s="40">
        <f t="shared" si="44"/>
        <v>2.5</v>
      </c>
      <c r="O91" s="62">
        <f t="shared" si="36"/>
        <v>91.252458354995866</v>
      </c>
      <c r="P91" s="94">
        <f t="shared" si="37"/>
        <v>54.410367999999998</v>
      </c>
      <c r="Q91" s="41">
        <f t="shared" si="38"/>
        <v>0</v>
      </c>
      <c r="R91" s="179">
        <f t="shared" si="39"/>
        <v>1.0768135000000001</v>
      </c>
      <c r="S91" s="177">
        <f t="shared" si="40"/>
        <v>45.77329593935</v>
      </c>
      <c r="T91" s="192">
        <f t="shared" si="41"/>
        <v>45.77329593935</v>
      </c>
      <c r="U91" s="188">
        <f t="shared" si="42"/>
        <v>58.589818802368001</v>
      </c>
      <c r="V91" s="177">
        <f t="shared" si="43"/>
        <v>58.589818802368001</v>
      </c>
      <c r="W91" s="41">
        <f t="shared" si="45"/>
        <v>0</v>
      </c>
    </row>
    <row r="92" spans="1:23">
      <c r="A92" s="35">
        <v>4</v>
      </c>
      <c r="B92" s="2" t="s">
        <v>215</v>
      </c>
      <c r="C92" s="7">
        <v>33.533000000000001</v>
      </c>
      <c r="D92" s="126">
        <v>55</v>
      </c>
      <c r="E92" s="126">
        <v>45</v>
      </c>
      <c r="F92" s="126">
        <v>5</v>
      </c>
      <c r="G92" s="42">
        <v>33.533000000000001</v>
      </c>
      <c r="H92" s="43">
        <v>0.28000000000000003</v>
      </c>
      <c r="I92" s="43">
        <v>0.01</v>
      </c>
      <c r="J92" s="51">
        <f t="shared" si="34"/>
        <v>42.922240000000002</v>
      </c>
      <c r="K92" s="51">
        <f t="shared" si="35"/>
        <v>42.493017600000002</v>
      </c>
      <c r="L92" s="88">
        <f>$G$64/G92*(D92)</f>
        <v>54.99507947395103</v>
      </c>
      <c r="M92" s="89">
        <f>$H$8/H92*E92</f>
        <v>33.749999999999993</v>
      </c>
      <c r="N92" s="40">
        <f t="shared" si="44"/>
        <v>2.5</v>
      </c>
      <c r="O92" s="62">
        <f t="shared" si="36"/>
        <v>91.245079473951023</v>
      </c>
      <c r="P92" s="94">
        <f t="shared" si="37"/>
        <v>42.922240000000002</v>
      </c>
      <c r="Q92" s="41">
        <f t="shared" si="38"/>
        <v>0</v>
      </c>
      <c r="R92" s="179">
        <f t="shared" si="39"/>
        <v>1.0768135000000001</v>
      </c>
      <c r="S92" s="177">
        <f t="shared" si="40"/>
        <v>36.108787095500006</v>
      </c>
      <c r="T92" s="192">
        <f t="shared" si="41"/>
        <v>36.108787095500006</v>
      </c>
      <c r="U92" s="188">
        <f t="shared" si="42"/>
        <v>46.219247482240007</v>
      </c>
      <c r="V92" s="177">
        <f t="shared" si="43"/>
        <v>46.219247482240007</v>
      </c>
      <c r="W92" s="41">
        <f t="shared" si="45"/>
        <v>0</v>
      </c>
    </row>
    <row r="93" spans="1:23">
      <c r="A93" s="35">
        <v>5</v>
      </c>
      <c r="B93" s="2" t="s">
        <v>216</v>
      </c>
      <c r="C93" s="7">
        <v>37.754800000000003</v>
      </c>
      <c r="D93" s="126">
        <v>55</v>
      </c>
      <c r="E93" s="126">
        <v>45</v>
      </c>
      <c r="F93" s="126">
        <v>5</v>
      </c>
      <c r="G93" s="42">
        <v>37.75</v>
      </c>
      <c r="H93" s="43">
        <v>0.28000000000000003</v>
      </c>
      <c r="I93" s="43">
        <v>0.01</v>
      </c>
      <c r="J93" s="51">
        <f t="shared" si="34"/>
        <v>48.32</v>
      </c>
      <c r="K93" s="51">
        <f t="shared" si="35"/>
        <v>47.836800000000004</v>
      </c>
      <c r="L93" s="88">
        <f>$G$65/G93*(D93)</f>
        <v>55</v>
      </c>
      <c r="M93" s="89">
        <f>$H$9/H93*E93</f>
        <v>33.749999999999993</v>
      </c>
      <c r="N93" s="40">
        <f t="shared" si="44"/>
        <v>2.5</v>
      </c>
      <c r="O93" s="62">
        <f t="shared" si="36"/>
        <v>91.25</v>
      </c>
      <c r="P93" s="94">
        <f t="shared" si="37"/>
        <v>48.32</v>
      </c>
      <c r="Q93" s="41">
        <f t="shared" si="38"/>
        <v>0</v>
      </c>
      <c r="R93" s="179">
        <f t="shared" si="39"/>
        <v>1.0768135000000001</v>
      </c>
      <c r="S93" s="177">
        <f t="shared" si="40"/>
        <v>40.654878329800006</v>
      </c>
      <c r="T93" s="192">
        <f t="shared" si="41"/>
        <v>40.649709625</v>
      </c>
      <c r="U93" s="188">
        <f t="shared" si="42"/>
        <v>52.031628320000003</v>
      </c>
      <c r="V93" s="177">
        <f t="shared" si="43"/>
        <v>52.031628320000003</v>
      </c>
      <c r="W93" s="41">
        <f t="shared" si="45"/>
        <v>0</v>
      </c>
    </row>
    <row r="94" spans="1:23">
      <c r="A94" s="35">
        <v>6</v>
      </c>
      <c r="B94" s="2" t="s">
        <v>217</v>
      </c>
      <c r="C94" s="7">
        <v>28.403600000000001</v>
      </c>
      <c r="D94" s="126">
        <v>55</v>
      </c>
      <c r="E94" s="126">
        <v>45</v>
      </c>
      <c r="F94" s="126">
        <v>5</v>
      </c>
      <c r="G94" s="42">
        <v>28.4</v>
      </c>
      <c r="H94" s="43">
        <v>0.28000000000000003</v>
      </c>
      <c r="I94" s="43">
        <v>0.01</v>
      </c>
      <c r="J94" s="51">
        <f t="shared" si="34"/>
        <v>36.351999999999997</v>
      </c>
      <c r="K94" s="51">
        <f t="shared" si="35"/>
        <v>35.988479999999996</v>
      </c>
      <c r="L94" s="88">
        <f>$G$66/G94*(D94)</f>
        <v>55</v>
      </c>
      <c r="M94" s="89">
        <f>$H$10/H94*E94</f>
        <v>33.749999999999993</v>
      </c>
      <c r="N94" s="40">
        <f t="shared" si="44"/>
        <v>2.5</v>
      </c>
      <c r="O94" s="62">
        <f t="shared" si="36"/>
        <v>91.25</v>
      </c>
      <c r="P94" s="94">
        <f t="shared" si="37"/>
        <v>36.351999999999997</v>
      </c>
      <c r="Q94" s="41">
        <f t="shared" si="38"/>
        <v>0</v>
      </c>
      <c r="R94" s="179">
        <f t="shared" si="39"/>
        <v>1.0768135000000001</v>
      </c>
      <c r="S94" s="177">
        <f t="shared" si="40"/>
        <v>30.585379928600002</v>
      </c>
      <c r="T94" s="192">
        <f t="shared" si="41"/>
        <v>30.581503400000003</v>
      </c>
      <c r="U94" s="188">
        <f t="shared" si="42"/>
        <v>39.144324351999998</v>
      </c>
      <c r="V94" s="177">
        <f t="shared" si="43"/>
        <v>39.144324352000005</v>
      </c>
      <c r="W94" s="41">
        <f t="shared" si="45"/>
        <v>0</v>
      </c>
    </row>
    <row r="95" spans="1:23">
      <c r="A95" s="35">
        <v>7</v>
      </c>
      <c r="B95" s="2" t="s">
        <v>218</v>
      </c>
      <c r="C95" s="7">
        <v>31.2301</v>
      </c>
      <c r="D95" s="126">
        <v>55</v>
      </c>
      <c r="E95" s="126">
        <v>45</v>
      </c>
      <c r="F95" s="126">
        <v>5</v>
      </c>
      <c r="G95" s="42">
        <v>31.2301</v>
      </c>
      <c r="H95" s="43">
        <v>0.28000000000000003</v>
      </c>
      <c r="I95" s="43">
        <v>0.01</v>
      </c>
      <c r="J95" s="51">
        <f t="shared" si="34"/>
        <v>39.974527999999999</v>
      </c>
      <c r="K95" s="51">
        <f t="shared" si="35"/>
        <v>39.574782720000002</v>
      </c>
      <c r="L95" s="88">
        <f>$G$67/G95*(D95)</f>
        <v>54.999823887851782</v>
      </c>
      <c r="M95" s="89">
        <f>$H$11/H95*E95</f>
        <v>33.749999999999993</v>
      </c>
      <c r="N95" s="40">
        <f t="shared" si="44"/>
        <v>2.5</v>
      </c>
      <c r="O95" s="62">
        <f t="shared" si="36"/>
        <v>91.249823887851775</v>
      </c>
      <c r="P95" s="94">
        <f t="shared" si="37"/>
        <v>39.974527999999999</v>
      </c>
      <c r="Q95" s="41">
        <f t="shared" si="38"/>
        <v>0</v>
      </c>
      <c r="R95" s="179">
        <f t="shared" si="39"/>
        <v>1.0768135000000001</v>
      </c>
      <c r="S95" s="177">
        <f t="shared" si="40"/>
        <v>33.628993286350003</v>
      </c>
      <c r="T95" s="192">
        <f t="shared" si="41"/>
        <v>33.628993286350003</v>
      </c>
      <c r="U95" s="188">
        <f t="shared" si="42"/>
        <v>43.045111406528001</v>
      </c>
      <c r="V95" s="177">
        <f t="shared" si="43"/>
        <v>43.045111406528008</v>
      </c>
      <c r="W95" s="41">
        <f t="shared" si="45"/>
        <v>0</v>
      </c>
    </row>
    <row r="96" spans="1:23">
      <c r="A96" s="35">
        <v>8</v>
      </c>
      <c r="B96" s="2" t="s">
        <v>219</v>
      </c>
      <c r="C96" s="7">
        <v>18.099799999999998</v>
      </c>
      <c r="D96" s="126">
        <v>55</v>
      </c>
      <c r="E96" s="126">
        <v>45</v>
      </c>
      <c r="F96" s="126">
        <v>5</v>
      </c>
      <c r="G96" s="42">
        <v>18.099799999999998</v>
      </c>
      <c r="H96" s="43">
        <v>0.28000000000000003</v>
      </c>
      <c r="I96" s="43">
        <v>0.01</v>
      </c>
      <c r="J96" s="51">
        <f t="shared" si="34"/>
        <v>23.167743999999999</v>
      </c>
      <c r="K96" s="51">
        <f t="shared" si="35"/>
        <v>22.93606656</v>
      </c>
      <c r="L96" s="88">
        <f>$G$68/G96*(D96)</f>
        <v>55.00060774152201</v>
      </c>
      <c r="M96" s="89">
        <f>$H$12/H96*E96</f>
        <v>33.749999999999993</v>
      </c>
      <c r="N96" s="40">
        <f t="shared" si="44"/>
        <v>2.5</v>
      </c>
      <c r="O96" s="62">
        <f t="shared" si="36"/>
        <v>91.250607741522003</v>
      </c>
      <c r="P96" s="94">
        <f t="shared" si="37"/>
        <v>23.167743999999999</v>
      </c>
      <c r="Q96" s="41">
        <f t="shared" si="38"/>
        <v>0</v>
      </c>
      <c r="R96" s="179">
        <f t="shared" si="39"/>
        <v>1.0768135000000001</v>
      </c>
      <c r="S96" s="177">
        <f t="shared" si="40"/>
        <v>19.490108987300001</v>
      </c>
      <c r="T96" s="192">
        <f t="shared" si="41"/>
        <v>19.490108987300001</v>
      </c>
      <c r="U96" s="188">
        <f t="shared" si="42"/>
        <v>24.947339503744001</v>
      </c>
      <c r="V96" s="177">
        <f t="shared" si="43"/>
        <v>24.947339503744001</v>
      </c>
      <c r="W96" s="41">
        <f t="shared" si="45"/>
        <v>0</v>
      </c>
    </row>
    <row r="97" spans="1:23" ht="15.75" thickBot="1">
      <c r="A97" s="44">
        <v>9</v>
      </c>
      <c r="B97" s="10" t="s">
        <v>220</v>
      </c>
      <c r="C97" s="11">
        <v>20.378499999999999</v>
      </c>
      <c r="D97" s="127">
        <v>55</v>
      </c>
      <c r="E97" s="127">
        <v>45</v>
      </c>
      <c r="F97" s="126">
        <v>5</v>
      </c>
      <c r="G97" s="67">
        <v>20.378499999999999</v>
      </c>
      <c r="H97" s="46">
        <v>0.28000000000000003</v>
      </c>
      <c r="I97" s="43">
        <v>0.01</v>
      </c>
      <c r="J97" s="51">
        <f t="shared" si="34"/>
        <v>26.084479999999999</v>
      </c>
      <c r="K97" s="51">
        <f t="shared" si="35"/>
        <v>25.823635199999998</v>
      </c>
      <c r="L97" s="90">
        <f>$G$69/G97*(D97)</f>
        <v>55.004048384326616</v>
      </c>
      <c r="M97" s="89">
        <f>$H$13/H97*E97</f>
        <v>33.749999999999993</v>
      </c>
      <c r="N97" s="40">
        <f t="shared" si="44"/>
        <v>2.5</v>
      </c>
      <c r="O97" s="63">
        <f t="shared" si="36"/>
        <v>91.254048384326609</v>
      </c>
      <c r="P97" s="95">
        <f t="shared" si="37"/>
        <v>26.084479999999999</v>
      </c>
      <c r="Q97" s="41">
        <f t="shared" si="38"/>
        <v>0</v>
      </c>
      <c r="R97" s="179">
        <f t="shared" si="39"/>
        <v>1.0768135000000001</v>
      </c>
      <c r="S97" s="177">
        <f t="shared" si="40"/>
        <v>21.943843909750001</v>
      </c>
      <c r="T97" s="192">
        <f t="shared" si="41"/>
        <v>21.943843909750001</v>
      </c>
      <c r="U97" s="188">
        <f t="shared" si="42"/>
        <v>28.088120204480003</v>
      </c>
      <c r="V97" s="177">
        <f t="shared" si="43"/>
        <v>28.088120204480003</v>
      </c>
      <c r="W97" s="41">
        <f t="shared" si="45"/>
        <v>0</v>
      </c>
    </row>
    <row r="98" spans="1:23" ht="16.5" thickBot="1">
      <c r="A98" s="265" t="s">
        <v>77</v>
      </c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121"/>
      <c r="O98" s="64">
        <f>SUM(O89:O97)</f>
        <v>821.24709731659823</v>
      </c>
      <c r="P98" s="55"/>
      <c r="V98" s="178"/>
    </row>
    <row r="100" spans="1:23" ht="15.75" hidden="1" thickBot="1"/>
    <row r="101" spans="1:23" ht="15.75" hidden="1">
      <c r="A101" s="70" t="s">
        <v>31</v>
      </c>
      <c r="B101" s="54" t="s">
        <v>7</v>
      </c>
      <c r="C101" s="56"/>
      <c r="D101" s="123"/>
      <c r="E101" s="123"/>
      <c r="F101" s="123"/>
      <c r="G101" s="28"/>
      <c r="H101" s="29"/>
      <c r="I101" s="29"/>
      <c r="J101" s="28"/>
      <c r="K101" s="28"/>
      <c r="L101" s="30"/>
      <c r="M101" s="30"/>
      <c r="N101" s="30"/>
      <c r="O101" s="60"/>
      <c r="P101" s="32"/>
    </row>
    <row r="102" spans="1:23" ht="78.75" hidden="1">
      <c r="A102" s="12" t="s">
        <v>34</v>
      </c>
      <c r="B102" s="1" t="s">
        <v>35</v>
      </c>
      <c r="C102" s="6" t="s">
        <v>36</v>
      </c>
      <c r="D102" s="125" t="s">
        <v>37</v>
      </c>
      <c r="E102" s="125" t="s">
        <v>38</v>
      </c>
      <c r="F102" s="125" t="s">
        <v>39</v>
      </c>
      <c r="G102" s="6" t="s">
        <v>40</v>
      </c>
      <c r="H102" s="5" t="s">
        <v>41</v>
      </c>
      <c r="I102" s="5" t="s">
        <v>42</v>
      </c>
      <c r="J102" s="6" t="s">
        <v>43</v>
      </c>
      <c r="K102" s="6" t="s">
        <v>44</v>
      </c>
      <c r="L102" s="33" t="s">
        <v>45</v>
      </c>
      <c r="M102" s="33" t="s">
        <v>46</v>
      </c>
      <c r="N102" s="33" t="s">
        <v>47</v>
      </c>
      <c r="O102" s="61" t="s">
        <v>48</v>
      </c>
      <c r="P102" s="91" t="s">
        <v>49</v>
      </c>
    </row>
    <row r="103" spans="1:23" hidden="1">
      <c r="A103" s="35">
        <v>1</v>
      </c>
      <c r="B103" s="2" t="s">
        <v>118</v>
      </c>
      <c r="C103" s="7">
        <v>33.533000000000001</v>
      </c>
      <c r="D103" s="126">
        <v>55</v>
      </c>
      <c r="E103" s="126">
        <v>45</v>
      </c>
      <c r="F103" s="126">
        <v>5</v>
      </c>
      <c r="G103" s="51">
        <v>41.53</v>
      </c>
      <c r="H103" s="43">
        <v>0.34860000000000002</v>
      </c>
      <c r="I103" s="43">
        <v>0.02</v>
      </c>
      <c r="J103" s="51">
        <f t="shared" ref="J103:J111" si="46">G103+(G103*H103)</f>
        <v>56.007358000000004</v>
      </c>
      <c r="K103" s="51">
        <f t="shared" ref="K103:K111" si="47">J103-(J103*I103)</f>
        <v>54.887210840000002</v>
      </c>
      <c r="L103" s="88">
        <f>$G$61/G103*(D103)</f>
        <v>44.40524921743318</v>
      </c>
      <c r="M103" s="89">
        <f>$H$5/H103*E103</f>
        <v>27.108433734939755</v>
      </c>
      <c r="N103" s="40">
        <f>I103/$I$103*(F103)</f>
        <v>5</v>
      </c>
      <c r="O103" s="62">
        <f t="shared" ref="O103:O111" si="48">L103+M103+N103</f>
        <v>76.513682952372932</v>
      </c>
      <c r="P103" s="94">
        <f t="shared" ref="P103:P111" si="49">G103+(G103*H103)</f>
        <v>56.007358000000004</v>
      </c>
      <c r="Q103" s="41">
        <f t="shared" ref="Q103:Q111" si="50">J103-P103</f>
        <v>0</v>
      </c>
    </row>
    <row r="104" spans="1:23" hidden="1">
      <c r="A104" s="35">
        <v>2</v>
      </c>
      <c r="B104" s="2" t="s">
        <v>119</v>
      </c>
      <c r="C104" s="7">
        <v>37.754800000000003</v>
      </c>
      <c r="D104" s="126">
        <v>55</v>
      </c>
      <c r="E104" s="126">
        <v>45</v>
      </c>
      <c r="F104" s="126">
        <v>5</v>
      </c>
      <c r="G104" s="51">
        <v>47.75</v>
      </c>
      <c r="H104" s="43">
        <v>0.34860000000000002</v>
      </c>
      <c r="I104" s="43">
        <v>0.02</v>
      </c>
      <c r="J104" s="51">
        <f t="shared" si="46"/>
        <v>64.395650000000003</v>
      </c>
      <c r="K104" s="51">
        <f t="shared" si="47"/>
        <v>63.107737</v>
      </c>
      <c r="L104" s="88">
        <f>$G$62/G104*(D104)</f>
        <v>43.481675392670155</v>
      </c>
      <c r="M104" s="89">
        <f>$H$6/H104*E104</f>
        <v>27.108433734939755</v>
      </c>
      <c r="N104" s="40">
        <f t="shared" ref="N104:N111" si="51">I104/$I$103*(F104)</f>
        <v>5</v>
      </c>
      <c r="O104" s="62">
        <f t="shared" si="48"/>
        <v>75.590109127609907</v>
      </c>
      <c r="P104" s="94">
        <f t="shared" si="49"/>
        <v>64.395650000000003</v>
      </c>
      <c r="Q104" s="41">
        <f t="shared" si="50"/>
        <v>0</v>
      </c>
    </row>
    <row r="105" spans="1:23" hidden="1">
      <c r="A105" s="35">
        <v>3</v>
      </c>
      <c r="B105" s="2" t="s">
        <v>120</v>
      </c>
      <c r="C105" s="7">
        <v>42.508099999999999</v>
      </c>
      <c r="D105" s="126">
        <v>55</v>
      </c>
      <c r="E105" s="126">
        <v>45</v>
      </c>
      <c r="F105" s="126">
        <v>5</v>
      </c>
      <c r="G105" s="51">
        <v>54.51</v>
      </c>
      <c r="H105" s="43">
        <v>0.34860000000000002</v>
      </c>
      <c r="I105" s="43">
        <v>0.02</v>
      </c>
      <c r="J105" s="51">
        <f t="shared" si="46"/>
        <v>73.512186</v>
      </c>
      <c r="K105" s="51">
        <f t="shared" si="47"/>
        <v>72.041942280000001</v>
      </c>
      <c r="L105" s="88">
        <f>$G$63/G105*(D105)</f>
        <v>42.892129884424875</v>
      </c>
      <c r="M105" s="89">
        <f>$H$7/H105*E105</f>
        <v>27.108433734939755</v>
      </c>
      <c r="N105" s="40">
        <f t="shared" si="51"/>
        <v>5</v>
      </c>
      <c r="O105" s="62">
        <f t="shared" si="48"/>
        <v>75.000563619364627</v>
      </c>
      <c r="P105" s="94">
        <f t="shared" si="49"/>
        <v>73.512186</v>
      </c>
      <c r="Q105" s="41">
        <f t="shared" si="50"/>
        <v>0</v>
      </c>
    </row>
    <row r="106" spans="1:23" hidden="1">
      <c r="A106" s="35">
        <v>4</v>
      </c>
      <c r="B106" s="2" t="s">
        <v>121</v>
      </c>
      <c r="C106" s="7">
        <v>33.533000000000001</v>
      </c>
      <c r="D106" s="126">
        <v>55</v>
      </c>
      <c r="E106" s="126">
        <v>45</v>
      </c>
      <c r="F106" s="126">
        <v>5</v>
      </c>
      <c r="G106" s="51">
        <v>41.53</v>
      </c>
      <c r="H106" s="43">
        <v>0.34860000000000002</v>
      </c>
      <c r="I106" s="43">
        <v>0.02</v>
      </c>
      <c r="J106" s="51">
        <f t="shared" si="46"/>
        <v>56.007358000000004</v>
      </c>
      <c r="K106" s="51">
        <f t="shared" si="47"/>
        <v>54.887210840000002</v>
      </c>
      <c r="L106" s="88">
        <f>$G$64/G106*(D106)</f>
        <v>44.40524921743318</v>
      </c>
      <c r="M106" s="89">
        <f>$H$8/H106*E106</f>
        <v>27.108433734939755</v>
      </c>
      <c r="N106" s="40">
        <f t="shared" si="51"/>
        <v>5</v>
      </c>
      <c r="O106" s="62">
        <f t="shared" si="48"/>
        <v>76.513682952372932</v>
      </c>
      <c r="P106" s="94">
        <f t="shared" si="49"/>
        <v>56.007358000000004</v>
      </c>
      <c r="Q106" s="41">
        <f t="shared" si="50"/>
        <v>0</v>
      </c>
    </row>
    <row r="107" spans="1:23" hidden="1">
      <c r="A107" s="35">
        <v>5</v>
      </c>
      <c r="B107" s="2" t="s">
        <v>122</v>
      </c>
      <c r="C107" s="7">
        <v>37.754800000000003</v>
      </c>
      <c r="D107" s="126">
        <v>55</v>
      </c>
      <c r="E107" s="126">
        <v>45</v>
      </c>
      <c r="F107" s="126">
        <v>5</v>
      </c>
      <c r="G107" s="51">
        <v>47.75</v>
      </c>
      <c r="H107" s="43">
        <v>0.34860000000000002</v>
      </c>
      <c r="I107" s="43">
        <v>0.02</v>
      </c>
      <c r="J107" s="51">
        <f t="shared" si="46"/>
        <v>64.395650000000003</v>
      </c>
      <c r="K107" s="51">
        <f t="shared" si="47"/>
        <v>63.107737</v>
      </c>
      <c r="L107" s="88">
        <f>$G$65/G107*(D107)</f>
        <v>43.481675392670155</v>
      </c>
      <c r="M107" s="89">
        <f>$H$9/H107*E107</f>
        <v>27.108433734939755</v>
      </c>
      <c r="N107" s="40">
        <f t="shared" si="51"/>
        <v>5</v>
      </c>
      <c r="O107" s="62">
        <f t="shared" si="48"/>
        <v>75.590109127609907</v>
      </c>
      <c r="P107" s="94">
        <f t="shared" si="49"/>
        <v>64.395650000000003</v>
      </c>
      <c r="Q107" s="41">
        <f t="shared" si="50"/>
        <v>0</v>
      </c>
    </row>
    <row r="108" spans="1:23" hidden="1">
      <c r="A108" s="35">
        <v>6</v>
      </c>
      <c r="B108" s="2" t="s">
        <v>123</v>
      </c>
      <c r="C108" s="7">
        <v>28.403600000000001</v>
      </c>
      <c r="D108" s="126">
        <v>55</v>
      </c>
      <c r="E108" s="126">
        <v>45</v>
      </c>
      <c r="F108" s="126">
        <v>5</v>
      </c>
      <c r="G108" s="51">
        <v>36.4</v>
      </c>
      <c r="H108" s="43">
        <v>0.34860000000000002</v>
      </c>
      <c r="I108" s="43">
        <v>0.02</v>
      </c>
      <c r="J108" s="51">
        <f t="shared" si="46"/>
        <v>49.089039999999997</v>
      </c>
      <c r="K108" s="51">
        <f t="shared" si="47"/>
        <v>48.107259199999994</v>
      </c>
      <c r="L108" s="88">
        <f>$G$66/G108*(D108)</f>
        <v>42.912087912087912</v>
      </c>
      <c r="M108" s="89">
        <f>$H$10/H108*E108</f>
        <v>27.108433734939755</v>
      </c>
      <c r="N108" s="40">
        <f t="shared" si="51"/>
        <v>5</v>
      </c>
      <c r="O108" s="62">
        <f t="shared" si="48"/>
        <v>75.020521647027664</v>
      </c>
      <c r="P108" s="94">
        <f t="shared" si="49"/>
        <v>49.089039999999997</v>
      </c>
      <c r="Q108" s="41">
        <f t="shared" si="50"/>
        <v>0</v>
      </c>
    </row>
    <row r="109" spans="1:23" hidden="1">
      <c r="A109" s="35">
        <v>7</v>
      </c>
      <c r="B109" s="2" t="s">
        <v>124</v>
      </c>
      <c r="C109" s="7">
        <v>31.2301</v>
      </c>
      <c r="D109" s="126">
        <v>55</v>
      </c>
      <c r="E109" s="126">
        <v>45</v>
      </c>
      <c r="F109" s="126">
        <v>5</v>
      </c>
      <c r="G109" s="51">
        <v>41.23</v>
      </c>
      <c r="H109" s="43">
        <v>0.34860000000000002</v>
      </c>
      <c r="I109" s="43">
        <v>0.02</v>
      </c>
      <c r="J109" s="51">
        <f t="shared" si="46"/>
        <v>55.602778000000001</v>
      </c>
      <c r="K109" s="51">
        <f t="shared" si="47"/>
        <v>54.490722439999999</v>
      </c>
      <c r="L109" s="88">
        <f>$G$67/G109*(D109)</f>
        <v>41.660198884307547</v>
      </c>
      <c r="M109" s="89">
        <f>$H$11/H109*E109</f>
        <v>27.108433734939755</v>
      </c>
      <c r="N109" s="40">
        <f t="shared" si="51"/>
        <v>5</v>
      </c>
      <c r="O109" s="62">
        <f t="shared" si="48"/>
        <v>73.768632619247299</v>
      </c>
      <c r="P109" s="94">
        <f t="shared" si="49"/>
        <v>55.602778000000001</v>
      </c>
      <c r="Q109" s="41">
        <f t="shared" si="50"/>
        <v>0</v>
      </c>
    </row>
    <row r="110" spans="1:23" hidden="1">
      <c r="A110" s="35">
        <v>8</v>
      </c>
      <c r="B110" s="2" t="s">
        <v>125</v>
      </c>
      <c r="C110" s="7">
        <v>18.099799999999998</v>
      </c>
      <c r="D110" s="126">
        <v>55</v>
      </c>
      <c r="E110" s="126">
        <v>45</v>
      </c>
      <c r="F110" s="126">
        <v>5</v>
      </c>
      <c r="G110" s="51">
        <v>28.1</v>
      </c>
      <c r="H110" s="43">
        <v>0.34860000000000002</v>
      </c>
      <c r="I110" s="43">
        <v>0.02</v>
      </c>
      <c r="J110" s="51">
        <f t="shared" si="46"/>
        <v>37.895660000000007</v>
      </c>
      <c r="K110" s="51">
        <f t="shared" si="47"/>
        <v>37.137746800000009</v>
      </c>
      <c r="L110" s="88">
        <f>$G$68/G110*(D110)</f>
        <v>35.427046263345197</v>
      </c>
      <c r="M110" s="89">
        <f>$H$12/H110*E110</f>
        <v>27.108433734939755</v>
      </c>
      <c r="N110" s="40">
        <f t="shared" si="51"/>
        <v>5</v>
      </c>
      <c r="O110" s="62">
        <f t="shared" si="48"/>
        <v>67.535479998284956</v>
      </c>
      <c r="P110" s="94">
        <f t="shared" si="49"/>
        <v>37.895660000000007</v>
      </c>
      <c r="Q110" s="41">
        <f t="shared" si="50"/>
        <v>0</v>
      </c>
    </row>
    <row r="111" spans="1:23" ht="15.75" hidden="1" thickBot="1">
      <c r="A111" s="44">
        <v>9</v>
      </c>
      <c r="B111" s="10" t="s">
        <v>126</v>
      </c>
      <c r="C111" s="11">
        <v>20.378499999999999</v>
      </c>
      <c r="D111" s="127">
        <v>55</v>
      </c>
      <c r="E111" s="127">
        <v>45</v>
      </c>
      <c r="F111" s="126">
        <v>5</v>
      </c>
      <c r="G111" s="53">
        <v>34.380000000000003</v>
      </c>
      <c r="H111" s="46">
        <v>0.34860000000000002</v>
      </c>
      <c r="I111" s="46">
        <v>0.02</v>
      </c>
      <c r="J111" s="51">
        <f t="shared" si="46"/>
        <v>46.364868000000001</v>
      </c>
      <c r="K111" s="51">
        <f t="shared" si="47"/>
        <v>45.437570640000004</v>
      </c>
      <c r="L111" s="90">
        <f>$G$69/G111*(D111)</f>
        <v>32.603257707969746</v>
      </c>
      <c r="M111" s="89">
        <f>$H$13/H111*E111</f>
        <v>27.108433734939755</v>
      </c>
      <c r="N111" s="40">
        <f t="shared" si="51"/>
        <v>5</v>
      </c>
      <c r="O111" s="63">
        <f t="shared" si="48"/>
        <v>64.711691442909498</v>
      </c>
      <c r="P111" s="95">
        <f t="shared" si="49"/>
        <v>46.364868000000001</v>
      </c>
      <c r="Q111" s="41">
        <f t="shared" si="50"/>
        <v>0</v>
      </c>
    </row>
    <row r="112" spans="1:23" ht="16.5" hidden="1" thickBot="1">
      <c r="A112" s="265" t="s">
        <v>77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121"/>
      <c r="O112" s="64">
        <f>SUM(O103:O111)</f>
        <v>660.24447348679973</v>
      </c>
      <c r="P112" s="55"/>
    </row>
    <row r="113" spans="1:17" hidden="1"/>
    <row r="114" spans="1:17" ht="15.75" hidden="1" thickBot="1"/>
    <row r="115" spans="1:17" ht="15.75" hidden="1">
      <c r="A115" s="70" t="s">
        <v>31</v>
      </c>
      <c r="B115" s="27" t="s">
        <v>9</v>
      </c>
      <c r="C115" s="56"/>
      <c r="D115" s="123"/>
      <c r="E115" s="123"/>
      <c r="F115" s="123"/>
      <c r="G115" s="28"/>
      <c r="H115" s="29"/>
      <c r="I115" s="29"/>
      <c r="J115" s="28"/>
      <c r="K115" s="28"/>
      <c r="L115" s="30"/>
      <c r="M115" s="30"/>
      <c r="N115" s="30"/>
      <c r="O115" s="60"/>
      <c r="P115" s="32"/>
    </row>
    <row r="116" spans="1:17" ht="78.75" hidden="1">
      <c r="A116" s="12" t="s">
        <v>34</v>
      </c>
      <c r="B116" s="1" t="s">
        <v>35</v>
      </c>
      <c r="C116" s="6" t="s">
        <v>36</v>
      </c>
      <c r="D116" s="125" t="s">
        <v>37</v>
      </c>
      <c r="E116" s="125" t="s">
        <v>38</v>
      </c>
      <c r="F116" s="125" t="s">
        <v>39</v>
      </c>
      <c r="G116" s="6" t="s">
        <v>40</v>
      </c>
      <c r="H116" s="5" t="s">
        <v>41</v>
      </c>
      <c r="I116" s="5" t="s">
        <v>42</v>
      </c>
      <c r="J116" s="6" t="s">
        <v>43</v>
      </c>
      <c r="K116" s="6" t="s">
        <v>44</v>
      </c>
      <c r="L116" s="33" t="s">
        <v>45</v>
      </c>
      <c r="M116" s="33" t="s">
        <v>46</v>
      </c>
      <c r="N116" s="33" t="s">
        <v>47</v>
      </c>
      <c r="O116" s="61" t="s">
        <v>48</v>
      </c>
      <c r="P116" s="91" t="s">
        <v>49</v>
      </c>
    </row>
    <row r="117" spans="1:17" hidden="1">
      <c r="A117" s="35">
        <v>1</v>
      </c>
      <c r="B117" s="2" t="s">
        <v>118</v>
      </c>
      <c r="C117" s="7">
        <v>33.533000000000001</v>
      </c>
      <c r="D117" s="126">
        <v>55</v>
      </c>
      <c r="E117" s="126">
        <v>45</v>
      </c>
      <c r="F117" s="126">
        <v>5</v>
      </c>
      <c r="G117" s="51">
        <v>33.533000000000001</v>
      </c>
      <c r="H117" s="43">
        <v>0.52</v>
      </c>
      <c r="I117" s="43">
        <v>1.1299999999999999E-2</v>
      </c>
      <c r="J117" s="51">
        <f t="shared" ref="J117:J125" si="52">G117+(G117*H117)</f>
        <v>50.970160000000007</v>
      </c>
      <c r="K117" s="51">
        <f t="shared" ref="K117:K125" si="53">J117-(J117*I117)</f>
        <v>50.394197192000007</v>
      </c>
      <c r="L117" s="88">
        <f>$G$61/G117*(D117)</f>
        <v>54.99507947395103</v>
      </c>
      <c r="M117" s="89">
        <f>$H$5/H117*E117</f>
        <v>18.17307692307692</v>
      </c>
      <c r="N117" s="40">
        <f>I117/$I$103*(F117)</f>
        <v>2.8249999999999997</v>
      </c>
      <c r="O117" s="62">
        <f t="shared" ref="O117:O125" si="54">L117+M117+N117</f>
        <v>75.99315639702796</v>
      </c>
      <c r="P117" s="94">
        <f t="shared" ref="P117:P125" si="55">G117+(G117*H117)</f>
        <v>50.970160000000007</v>
      </c>
      <c r="Q117" s="41">
        <f t="shared" ref="Q117:Q125" si="56">J117-P117</f>
        <v>0</v>
      </c>
    </row>
    <row r="118" spans="1:17" hidden="1">
      <c r="A118" s="35">
        <v>2</v>
      </c>
      <c r="B118" s="2" t="s">
        <v>119</v>
      </c>
      <c r="C118" s="7">
        <v>37.754800000000003</v>
      </c>
      <c r="D118" s="126">
        <v>55</v>
      </c>
      <c r="E118" s="126">
        <v>45</v>
      </c>
      <c r="F118" s="126">
        <v>5</v>
      </c>
      <c r="G118" s="51">
        <v>37.75</v>
      </c>
      <c r="H118" s="43">
        <v>0.52</v>
      </c>
      <c r="I118" s="43">
        <v>1.1299999999999999E-2</v>
      </c>
      <c r="J118" s="51">
        <f t="shared" si="52"/>
        <v>57.379999999999995</v>
      </c>
      <c r="K118" s="51">
        <f t="shared" si="53"/>
        <v>56.731605999999992</v>
      </c>
      <c r="L118" s="88">
        <f>$G$62/G118*(D118)</f>
        <v>55</v>
      </c>
      <c r="M118" s="89">
        <f>$H$6/H118*E118</f>
        <v>18.17307692307692</v>
      </c>
      <c r="N118" s="40">
        <f t="shared" ref="N118:N125" si="57">I118/$I$103*(F118)</f>
        <v>2.8249999999999997</v>
      </c>
      <c r="O118" s="62">
        <f t="shared" si="54"/>
        <v>75.998076923076923</v>
      </c>
      <c r="P118" s="94">
        <f t="shared" si="55"/>
        <v>57.379999999999995</v>
      </c>
      <c r="Q118" s="41">
        <f t="shared" si="56"/>
        <v>0</v>
      </c>
    </row>
    <row r="119" spans="1:17" hidden="1">
      <c r="A119" s="35">
        <v>3</v>
      </c>
      <c r="B119" s="2" t="s">
        <v>120</v>
      </c>
      <c r="C119" s="7">
        <v>42.508099999999999</v>
      </c>
      <c r="D119" s="126">
        <v>55</v>
      </c>
      <c r="E119" s="126">
        <v>45</v>
      </c>
      <c r="F119" s="126">
        <v>5</v>
      </c>
      <c r="G119" s="51">
        <v>42.508099999999999</v>
      </c>
      <c r="H119" s="43">
        <v>0.52</v>
      </c>
      <c r="I119" s="43">
        <v>1.1299999999999999E-2</v>
      </c>
      <c r="J119" s="51">
        <f t="shared" si="52"/>
        <v>64.612312000000003</v>
      </c>
      <c r="K119" s="51">
        <f t="shared" si="53"/>
        <v>63.882192874400005</v>
      </c>
      <c r="L119" s="88">
        <f>$G$63/G119*(D119)</f>
        <v>55.002458354995873</v>
      </c>
      <c r="M119" s="89">
        <f>$H$7/H119*E119</f>
        <v>18.17307692307692</v>
      </c>
      <c r="N119" s="40">
        <f t="shared" si="57"/>
        <v>2.8249999999999997</v>
      </c>
      <c r="O119" s="62">
        <f t="shared" si="54"/>
        <v>76.000535278072803</v>
      </c>
      <c r="P119" s="94">
        <f t="shared" si="55"/>
        <v>64.612312000000003</v>
      </c>
      <c r="Q119" s="41">
        <f t="shared" si="56"/>
        <v>0</v>
      </c>
    </row>
    <row r="120" spans="1:17" hidden="1">
      <c r="A120" s="35">
        <v>4</v>
      </c>
      <c r="B120" s="2" t="s">
        <v>121</v>
      </c>
      <c r="C120" s="7">
        <v>33.533000000000001</v>
      </c>
      <c r="D120" s="126">
        <v>55</v>
      </c>
      <c r="E120" s="126">
        <v>45</v>
      </c>
      <c r="F120" s="126">
        <v>5</v>
      </c>
      <c r="G120" s="51">
        <v>33.533000000000001</v>
      </c>
      <c r="H120" s="43">
        <v>0.52</v>
      </c>
      <c r="I120" s="43">
        <v>1.1299999999999999E-2</v>
      </c>
      <c r="J120" s="51">
        <f t="shared" si="52"/>
        <v>50.970160000000007</v>
      </c>
      <c r="K120" s="51">
        <f t="shared" si="53"/>
        <v>50.394197192000007</v>
      </c>
      <c r="L120" s="88">
        <f>$G$64/G120*(D120)</f>
        <v>54.99507947395103</v>
      </c>
      <c r="M120" s="89">
        <f>$H$8/H120*E120</f>
        <v>18.17307692307692</v>
      </c>
      <c r="N120" s="40">
        <f t="shared" si="57"/>
        <v>2.8249999999999997</v>
      </c>
      <c r="O120" s="62">
        <f t="shared" si="54"/>
        <v>75.99315639702796</v>
      </c>
      <c r="P120" s="94">
        <f t="shared" si="55"/>
        <v>50.970160000000007</v>
      </c>
      <c r="Q120" s="41">
        <f t="shared" si="56"/>
        <v>0</v>
      </c>
    </row>
    <row r="121" spans="1:17" hidden="1">
      <c r="A121" s="35">
        <v>5</v>
      </c>
      <c r="B121" s="2" t="s">
        <v>122</v>
      </c>
      <c r="C121" s="7">
        <v>37.754800000000003</v>
      </c>
      <c r="D121" s="126">
        <v>55</v>
      </c>
      <c r="E121" s="126">
        <v>45</v>
      </c>
      <c r="F121" s="126">
        <v>5</v>
      </c>
      <c r="G121" s="51">
        <v>37.75</v>
      </c>
      <c r="H121" s="43">
        <v>0.52</v>
      </c>
      <c r="I121" s="43">
        <v>1.1299999999999999E-2</v>
      </c>
      <c r="J121" s="51">
        <f t="shared" si="52"/>
        <v>57.379999999999995</v>
      </c>
      <c r="K121" s="51">
        <f t="shared" si="53"/>
        <v>56.731605999999992</v>
      </c>
      <c r="L121" s="88">
        <f>$G$65/G121*(D121)</f>
        <v>55</v>
      </c>
      <c r="M121" s="89">
        <f>$H$9/H121*E121</f>
        <v>18.17307692307692</v>
      </c>
      <c r="N121" s="40">
        <f t="shared" si="57"/>
        <v>2.8249999999999997</v>
      </c>
      <c r="O121" s="62">
        <f t="shared" si="54"/>
        <v>75.998076923076923</v>
      </c>
      <c r="P121" s="94">
        <f t="shared" si="55"/>
        <v>57.379999999999995</v>
      </c>
      <c r="Q121" s="41">
        <f t="shared" si="56"/>
        <v>0</v>
      </c>
    </row>
    <row r="122" spans="1:17" hidden="1">
      <c r="A122" s="35">
        <v>6</v>
      </c>
      <c r="B122" s="2" t="s">
        <v>123</v>
      </c>
      <c r="C122" s="7">
        <v>28.403600000000001</v>
      </c>
      <c r="D122" s="126">
        <v>55</v>
      </c>
      <c r="E122" s="126">
        <v>45</v>
      </c>
      <c r="F122" s="126">
        <v>5</v>
      </c>
      <c r="G122" s="51">
        <v>28.4</v>
      </c>
      <c r="H122" s="43">
        <v>0.52</v>
      </c>
      <c r="I122" s="43">
        <v>1.1299999999999999E-2</v>
      </c>
      <c r="J122" s="51">
        <f t="shared" si="52"/>
        <v>43.167999999999999</v>
      </c>
      <c r="K122" s="51">
        <f t="shared" si="53"/>
        <v>42.680201599999997</v>
      </c>
      <c r="L122" s="88">
        <f>$G$66/G122*(D122)</f>
        <v>55</v>
      </c>
      <c r="M122" s="89">
        <f>$H$10/H122*E122</f>
        <v>18.17307692307692</v>
      </c>
      <c r="N122" s="40">
        <f t="shared" si="57"/>
        <v>2.8249999999999997</v>
      </c>
      <c r="O122" s="62">
        <f t="shared" si="54"/>
        <v>75.998076923076923</v>
      </c>
      <c r="P122" s="94">
        <f t="shared" si="55"/>
        <v>43.167999999999999</v>
      </c>
      <c r="Q122" s="41">
        <f t="shared" si="56"/>
        <v>0</v>
      </c>
    </row>
    <row r="123" spans="1:17" hidden="1">
      <c r="A123" s="35">
        <v>7</v>
      </c>
      <c r="B123" s="2" t="s">
        <v>124</v>
      </c>
      <c r="C123" s="7">
        <v>31.2301</v>
      </c>
      <c r="D123" s="126">
        <v>55</v>
      </c>
      <c r="E123" s="126">
        <v>45</v>
      </c>
      <c r="F123" s="126">
        <v>5</v>
      </c>
      <c r="G123" s="51">
        <v>31.2301</v>
      </c>
      <c r="H123" s="43">
        <v>0.52</v>
      </c>
      <c r="I123" s="43">
        <v>1.1299999999999999E-2</v>
      </c>
      <c r="J123" s="51">
        <f t="shared" si="52"/>
        <v>47.469752</v>
      </c>
      <c r="K123" s="51">
        <f t="shared" si="53"/>
        <v>46.933343802400003</v>
      </c>
      <c r="L123" s="88">
        <f>$G$67/G123*(D123)</f>
        <v>54.999823887851782</v>
      </c>
      <c r="M123" s="89">
        <f>$H$11/H123*E123</f>
        <v>18.17307692307692</v>
      </c>
      <c r="N123" s="40">
        <f t="shared" si="57"/>
        <v>2.8249999999999997</v>
      </c>
      <c r="O123" s="62">
        <f t="shared" si="54"/>
        <v>75.997900810928698</v>
      </c>
      <c r="P123" s="94">
        <f t="shared" si="55"/>
        <v>47.469752</v>
      </c>
      <c r="Q123" s="41">
        <f t="shared" si="56"/>
        <v>0</v>
      </c>
    </row>
    <row r="124" spans="1:17" hidden="1">
      <c r="A124" s="35">
        <v>8</v>
      </c>
      <c r="B124" s="2" t="s">
        <v>125</v>
      </c>
      <c r="C124" s="7">
        <v>18.099799999999998</v>
      </c>
      <c r="D124" s="126">
        <v>55</v>
      </c>
      <c r="E124" s="126">
        <v>45</v>
      </c>
      <c r="F124" s="126">
        <v>5</v>
      </c>
      <c r="G124" s="51">
        <v>18.099799999999998</v>
      </c>
      <c r="H124" s="43">
        <v>0.52</v>
      </c>
      <c r="I124" s="43">
        <v>1.1299999999999999E-2</v>
      </c>
      <c r="J124" s="51">
        <f t="shared" si="52"/>
        <v>27.511695999999997</v>
      </c>
      <c r="K124" s="51">
        <f t="shared" si="53"/>
        <v>27.200813835199998</v>
      </c>
      <c r="L124" s="88">
        <f>$G$68/G124*(D124)</f>
        <v>55.00060774152201</v>
      </c>
      <c r="M124" s="89">
        <f>$H$12/H124*E124</f>
        <v>18.17307692307692</v>
      </c>
      <c r="N124" s="40">
        <f t="shared" si="57"/>
        <v>2.8249999999999997</v>
      </c>
      <c r="O124" s="62">
        <f t="shared" si="54"/>
        <v>75.99868466459894</v>
      </c>
      <c r="P124" s="94">
        <f t="shared" si="55"/>
        <v>27.511695999999997</v>
      </c>
      <c r="Q124" s="41">
        <f t="shared" si="56"/>
        <v>0</v>
      </c>
    </row>
    <row r="125" spans="1:17" ht="15.75" hidden="1" thickBot="1">
      <c r="A125" s="44">
        <v>9</v>
      </c>
      <c r="B125" s="10" t="s">
        <v>126</v>
      </c>
      <c r="C125" s="11">
        <v>20.378499999999999</v>
      </c>
      <c r="D125" s="127">
        <v>55</v>
      </c>
      <c r="E125" s="127">
        <v>45</v>
      </c>
      <c r="F125" s="126">
        <v>5</v>
      </c>
      <c r="G125" s="53">
        <v>20.378499999999999</v>
      </c>
      <c r="H125" s="46">
        <v>0.52</v>
      </c>
      <c r="I125" s="43">
        <v>1.1299999999999999E-2</v>
      </c>
      <c r="J125" s="51">
        <f t="shared" si="52"/>
        <v>30.975319999999996</v>
      </c>
      <c r="K125" s="51">
        <f t="shared" si="53"/>
        <v>30.625298883999996</v>
      </c>
      <c r="L125" s="90">
        <f>$G$69/G125*(D125)</f>
        <v>55.004048384326616</v>
      </c>
      <c r="M125" s="89">
        <f>$H$13/H125*E125</f>
        <v>18.17307692307692</v>
      </c>
      <c r="N125" s="40">
        <f t="shared" si="57"/>
        <v>2.8249999999999997</v>
      </c>
      <c r="O125" s="63">
        <f t="shared" si="54"/>
        <v>76.002125307403546</v>
      </c>
      <c r="P125" s="95">
        <f t="shared" si="55"/>
        <v>30.975319999999996</v>
      </c>
      <c r="Q125" s="41">
        <f t="shared" si="56"/>
        <v>0</v>
      </c>
    </row>
    <row r="126" spans="1:17" ht="16.5" hidden="1" thickBot="1">
      <c r="A126" s="265" t="s">
        <v>77</v>
      </c>
      <c r="B126" s="266"/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121"/>
      <c r="O126" s="64">
        <f>SUM(O117:O125)</f>
        <v>683.97978962429067</v>
      </c>
      <c r="P126" s="55"/>
    </row>
    <row r="127" spans="1:17" hidden="1"/>
    <row r="128" spans="1:17" ht="15.75" thickBot="1"/>
    <row r="129" spans="1:23" ht="15.75">
      <c r="A129" s="70" t="s">
        <v>31</v>
      </c>
      <c r="B129" s="27" t="s">
        <v>10</v>
      </c>
      <c r="C129" s="56"/>
      <c r="D129" s="123"/>
      <c r="E129" s="123"/>
      <c r="F129" s="123"/>
      <c r="G129" s="28"/>
      <c r="H129" s="29"/>
      <c r="I129" s="29"/>
      <c r="J129" s="28"/>
      <c r="K129" s="28"/>
      <c r="L129" s="30"/>
      <c r="M129" s="30"/>
      <c r="N129" s="30"/>
      <c r="O129" s="60"/>
      <c r="P129" s="32"/>
    </row>
    <row r="130" spans="1:23" ht="78.75">
      <c r="A130" s="12" t="s">
        <v>34</v>
      </c>
      <c r="B130" s="1" t="s">
        <v>182</v>
      </c>
      <c r="C130" s="6" t="s">
        <v>36</v>
      </c>
      <c r="D130" s="125" t="s">
        <v>37</v>
      </c>
      <c r="E130" s="125" t="s">
        <v>38</v>
      </c>
      <c r="F130" s="125" t="s">
        <v>39</v>
      </c>
      <c r="G130" s="6" t="s">
        <v>40</v>
      </c>
      <c r="H130" s="5" t="s">
        <v>41</v>
      </c>
      <c r="I130" s="5" t="s">
        <v>42</v>
      </c>
      <c r="J130" s="6" t="s">
        <v>43</v>
      </c>
      <c r="K130" s="6" t="s">
        <v>44</v>
      </c>
      <c r="L130" s="33" t="s">
        <v>45</v>
      </c>
      <c r="M130" s="33" t="s">
        <v>46</v>
      </c>
      <c r="N130" s="33" t="s">
        <v>47</v>
      </c>
      <c r="O130" s="61" t="s">
        <v>48</v>
      </c>
      <c r="P130" s="91" t="s">
        <v>49</v>
      </c>
      <c r="R130" s="173" t="s">
        <v>242</v>
      </c>
      <c r="S130" s="176" t="s">
        <v>238</v>
      </c>
      <c r="T130" s="260" t="s">
        <v>239</v>
      </c>
      <c r="U130" s="261" t="s">
        <v>237</v>
      </c>
      <c r="V130" s="170" t="s">
        <v>240</v>
      </c>
    </row>
    <row r="131" spans="1:23">
      <c r="A131" s="35">
        <v>1</v>
      </c>
      <c r="B131" s="2" t="s">
        <v>212</v>
      </c>
      <c r="C131" s="7">
        <v>33.533000000000001</v>
      </c>
      <c r="D131" s="126">
        <v>55</v>
      </c>
      <c r="E131" s="126">
        <v>45</v>
      </c>
      <c r="F131" s="126">
        <v>5</v>
      </c>
      <c r="G131" s="51">
        <v>33.53</v>
      </c>
      <c r="H131" s="43">
        <v>0.29499999999999998</v>
      </c>
      <c r="I131" s="43">
        <v>0.02</v>
      </c>
      <c r="J131" s="51">
        <f t="shared" ref="J131:J139" si="58">G131+(G131*H131)</f>
        <v>43.421350000000004</v>
      </c>
      <c r="K131" s="51">
        <f t="shared" ref="K131:K139" si="59">J131-(J131*I131)</f>
        <v>42.552923000000007</v>
      </c>
      <c r="L131" s="88">
        <f>$G$61/G131*(D131)</f>
        <v>55</v>
      </c>
      <c r="M131" s="89">
        <f>$H$5/H131*E131</f>
        <v>32.033898305084747</v>
      </c>
      <c r="N131" s="40">
        <f>I131/$I$103*(F131)</f>
        <v>5</v>
      </c>
      <c r="O131" s="62">
        <f t="shared" ref="O131:O139" si="60">L131+M131+N131</f>
        <v>92.033898305084747</v>
      </c>
      <c r="P131" s="94">
        <f t="shared" ref="P131:P139" si="61">G131+(G131*H131)</f>
        <v>43.421350000000004</v>
      </c>
      <c r="Q131" s="41">
        <f t="shared" ref="Q131:Q139" si="62">J131-P131</f>
        <v>0</v>
      </c>
      <c r="R131" s="179">
        <f t="shared" ref="R131:R139" si="63">1.03*1.04545</f>
        <v>1.0768135000000001</v>
      </c>
      <c r="S131" s="177">
        <f t="shared" ref="S131:S139" si="64">C131*R131</f>
        <v>36.108787095500006</v>
      </c>
      <c r="T131" s="192">
        <f t="shared" ref="T131:T139" si="65">G131*R131</f>
        <v>36.105556655000001</v>
      </c>
      <c r="U131" s="188">
        <f t="shared" ref="U131:U139" si="66">J131*R131</f>
        <v>46.756695868225009</v>
      </c>
      <c r="V131" s="177">
        <f t="shared" ref="V131:V139" si="67">T131*H131+T131</f>
        <v>46.756695868225002</v>
      </c>
      <c r="W131" s="41">
        <f t="shared" ref="W131:W139" si="68">U131-V131</f>
        <v>0</v>
      </c>
    </row>
    <row r="132" spans="1:23">
      <c r="A132" s="35">
        <v>2</v>
      </c>
      <c r="B132" s="2" t="s">
        <v>213</v>
      </c>
      <c r="C132" s="7">
        <v>37.754800000000003</v>
      </c>
      <c r="D132" s="126">
        <v>55</v>
      </c>
      <c r="E132" s="126">
        <v>45</v>
      </c>
      <c r="F132" s="126">
        <v>5</v>
      </c>
      <c r="G132" s="51">
        <v>37.75</v>
      </c>
      <c r="H132" s="43">
        <v>0.29499999999999998</v>
      </c>
      <c r="I132" s="43">
        <v>0.02</v>
      </c>
      <c r="J132" s="51">
        <f t="shared" si="58"/>
        <v>48.886249999999997</v>
      </c>
      <c r="K132" s="51">
        <f t="shared" si="59"/>
        <v>47.908524999999997</v>
      </c>
      <c r="L132" s="88">
        <f>$G$62/G132*(D132)</f>
        <v>55</v>
      </c>
      <c r="M132" s="89">
        <f>$H$6/H132*E132</f>
        <v>32.033898305084747</v>
      </c>
      <c r="N132" s="40">
        <f t="shared" ref="N132:N139" si="69">I132/$I$103*(F132)</f>
        <v>5</v>
      </c>
      <c r="O132" s="62">
        <f t="shared" si="60"/>
        <v>92.033898305084747</v>
      </c>
      <c r="P132" s="94">
        <f t="shared" si="61"/>
        <v>48.886249999999997</v>
      </c>
      <c r="Q132" s="41">
        <f t="shared" si="62"/>
        <v>0</v>
      </c>
      <c r="R132" s="179">
        <f t="shared" si="63"/>
        <v>1.0768135000000001</v>
      </c>
      <c r="S132" s="177">
        <f t="shared" si="64"/>
        <v>40.654878329800006</v>
      </c>
      <c r="T132" s="192">
        <f t="shared" si="65"/>
        <v>40.649709625</v>
      </c>
      <c r="U132" s="188">
        <f t="shared" si="66"/>
        <v>52.641373964374999</v>
      </c>
      <c r="V132" s="177">
        <f t="shared" si="67"/>
        <v>52.641373964374999</v>
      </c>
      <c r="W132" s="41">
        <f t="shared" si="68"/>
        <v>0</v>
      </c>
    </row>
    <row r="133" spans="1:23">
      <c r="A133" s="35">
        <v>3</v>
      </c>
      <c r="B133" s="2" t="s">
        <v>214</v>
      </c>
      <c r="C133" s="7">
        <v>42.508099999999999</v>
      </c>
      <c r="D133" s="126">
        <v>55</v>
      </c>
      <c r="E133" s="126">
        <v>45</v>
      </c>
      <c r="F133" s="126">
        <v>5</v>
      </c>
      <c r="G133" s="51">
        <v>42.51</v>
      </c>
      <c r="H133" s="43">
        <v>0.29499999999999998</v>
      </c>
      <c r="I133" s="43">
        <v>0.02</v>
      </c>
      <c r="J133" s="51">
        <f t="shared" si="58"/>
        <v>55.050449999999998</v>
      </c>
      <c r="K133" s="51">
        <f t="shared" si="59"/>
        <v>53.949441</v>
      </c>
      <c r="L133" s="88">
        <f>$G$63/G133*(D133)</f>
        <v>55</v>
      </c>
      <c r="M133" s="89">
        <f>$H$7/H133*E133</f>
        <v>32.033898305084747</v>
      </c>
      <c r="N133" s="40">
        <f t="shared" si="69"/>
        <v>5</v>
      </c>
      <c r="O133" s="62">
        <f t="shared" si="60"/>
        <v>92.033898305084747</v>
      </c>
      <c r="P133" s="94">
        <f t="shared" si="61"/>
        <v>55.050449999999998</v>
      </c>
      <c r="Q133" s="41">
        <f t="shared" si="62"/>
        <v>0</v>
      </c>
      <c r="R133" s="179">
        <f t="shared" si="63"/>
        <v>1.0768135000000001</v>
      </c>
      <c r="S133" s="177">
        <f t="shared" si="64"/>
        <v>45.77329593935</v>
      </c>
      <c r="T133" s="192">
        <f t="shared" si="65"/>
        <v>45.775341885000003</v>
      </c>
      <c r="U133" s="188">
        <f t="shared" si="66"/>
        <v>59.279067741075004</v>
      </c>
      <c r="V133" s="177">
        <f t="shared" si="67"/>
        <v>59.279067741075004</v>
      </c>
      <c r="W133" s="41">
        <f t="shared" si="68"/>
        <v>0</v>
      </c>
    </row>
    <row r="134" spans="1:23">
      <c r="A134" s="35">
        <v>4</v>
      </c>
      <c r="B134" s="2" t="s">
        <v>215</v>
      </c>
      <c r="C134" s="7">
        <v>33.533000000000001</v>
      </c>
      <c r="D134" s="126">
        <v>55</v>
      </c>
      <c r="E134" s="126">
        <v>45</v>
      </c>
      <c r="F134" s="126">
        <v>5</v>
      </c>
      <c r="G134" s="51">
        <v>33.53</v>
      </c>
      <c r="H134" s="43">
        <v>0.29499999999999998</v>
      </c>
      <c r="I134" s="43">
        <v>0.02</v>
      </c>
      <c r="J134" s="51">
        <f t="shared" si="58"/>
        <v>43.421350000000004</v>
      </c>
      <c r="K134" s="51">
        <f t="shared" si="59"/>
        <v>42.552923000000007</v>
      </c>
      <c r="L134" s="88">
        <f>$G$64/G134*(D134)</f>
        <v>55</v>
      </c>
      <c r="M134" s="89">
        <f>$H$8/H134*E134</f>
        <v>32.033898305084747</v>
      </c>
      <c r="N134" s="40">
        <f t="shared" si="69"/>
        <v>5</v>
      </c>
      <c r="O134" s="62">
        <f t="shared" si="60"/>
        <v>92.033898305084747</v>
      </c>
      <c r="P134" s="94">
        <f t="shared" si="61"/>
        <v>43.421350000000004</v>
      </c>
      <c r="Q134" s="41">
        <f t="shared" si="62"/>
        <v>0</v>
      </c>
      <c r="R134" s="179">
        <f t="shared" si="63"/>
        <v>1.0768135000000001</v>
      </c>
      <c r="S134" s="177">
        <f t="shared" si="64"/>
        <v>36.108787095500006</v>
      </c>
      <c r="T134" s="192">
        <f t="shared" si="65"/>
        <v>36.105556655000001</v>
      </c>
      <c r="U134" s="188">
        <f t="shared" si="66"/>
        <v>46.756695868225009</v>
      </c>
      <c r="V134" s="177">
        <f t="shared" si="67"/>
        <v>46.756695868225002</v>
      </c>
      <c r="W134" s="41">
        <f t="shared" si="68"/>
        <v>0</v>
      </c>
    </row>
    <row r="135" spans="1:23">
      <c r="A135" s="35">
        <v>5</v>
      </c>
      <c r="B135" s="2" t="s">
        <v>216</v>
      </c>
      <c r="C135" s="7">
        <v>37.754800000000003</v>
      </c>
      <c r="D135" s="126">
        <v>55</v>
      </c>
      <c r="E135" s="126">
        <v>45</v>
      </c>
      <c r="F135" s="126">
        <v>5</v>
      </c>
      <c r="G135" s="51">
        <v>37.75</v>
      </c>
      <c r="H135" s="43">
        <v>0.29499999999999998</v>
      </c>
      <c r="I135" s="43">
        <v>0.02</v>
      </c>
      <c r="J135" s="51">
        <f t="shared" si="58"/>
        <v>48.886249999999997</v>
      </c>
      <c r="K135" s="51">
        <f t="shared" si="59"/>
        <v>47.908524999999997</v>
      </c>
      <c r="L135" s="88">
        <f>$G$65/G135*(D135)</f>
        <v>55</v>
      </c>
      <c r="M135" s="89">
        <f>$H$9/H135*E135</f>
        <v>32.033898305084747</v>
      </c>
      <c r="N135" s="40">
        <f t="shared" si="69"/>
        <v>5</v>
      </c>
      <c r="O135" s="62">
        <f t="shared" si="60"/>
        <v>92.033898305084747</v>
      </c>
      <c r="P135" s="94">
        <f t="shared" si="61"/>
        <v>48.886249999999997</v>
      </c>
      <c r="Q135" s="41">
        <f t="shared" si="62"/>
        <v>0</v>
      </c>
      <c r="R135" s="179">
        <f t="shared" si="63"/>
        <v>1.0768135000000001</v>
      </c>
      <c r="S135" s="177">
        <f t="shared" si="64"/>
        <v>40.654878329800006</v>
      </c>
      <c r="T135" s="192">
        <f t="shared" si="65"/>
        <v>40.649709625</v>
      </c>
      <c r="U135" s="188">
        <f t="shared" si="66"/>
        <v>52.641373964374999</v>
      </c>
      <c r="V135" s="177">
        <f t="shared" si="67"/>
        <v>52.641373964374999</v>
      </c>
      <c r="W135" s="41">
        <f t="shared" si="68"/>
        <v>0</v>
      </c>
    </row>
    <row r="136" spans="1:23">
      <c r="A136" s="35">
        <v>6</v>
      </c>
      <c r="B136" s="2" t="s">
        <v>217</v>
      </c>
      <c r="C136" s="7">
        <v>28.403600000000001</v>
      </c>
      <c r="D136" s="126">
        <v>55</v>
      </c>
      <c r="E136" s="126">
        <v>45</v>
      </c>
      <c r="F136" s="126">
        <v>5</v>
      </c>
      <c r="G136" s="51">
        <v>28.4</v>
      </c>
      <c r="H136" s="43">
        <v>0.29499999999999998</v>
      </c>
      <c r="I136" s="43">
        <v>0.02</v>
      </c>
      <c r="J136" s="51">
        <f t="shared" si="58"/>
        <v>36.777999999999999</v>
      </c>
      <c r="K136" s="51">
        <f t="shared" si="59"/>
        <v>36.042439999999999</v>
      </c>
      <c r="L136" s="88">
        <f>$G$66/G136*(D136)</f>
        <v>55</v>
      </c>
      <c r="M136" s="89">
        <f>$H$10/H136*E136</f>
        <v>32.033898305084747</v>
      </c>
      <c r="N136" s="40">
        <f t="shared" si="69"/>
        <v>5</v>
      </c>
      <c r="O136" s="62">
        <f t="shared" si="60"/>
        <v>92.033898305084747</v>
      </c>
      <c r="P136" s="94">
        <f t="shared" si="61"/>
        <v>36.777999999999999</v>
      </c>
      <c r="Q136" s="41">
        <f t="shared" si="62"/>
        <v>0</v>
      </c>
      <c r="R136" s="179">
        <f t="shared" si="63"/>
        <v>1.0768135000000001</v>
      </c>
      <c r="S136" s="177">
        <f t="shared" si="64"/>
        <v>30.585379928600002</v>
      </c>
      <c r="T136" s="192">
        <f t="shared" si="65"/>
        <v>30.581503400000003</v>
      </c>
      <c r="U136" s="188">
        <f t="shared" si="66"/>
        <v>39.603046902999999</v>
      </c>
      <c r="V136" s="177">
        <f t="shared" si="67"/>
        <v>39.603046903000006</v>
      </c>
      <c r="W136" s="41">
        <f t="shared" si="68"/>
        <v>0</v>
      </c>
    </row>
    <row r="137" spans="1:23">
      <c r="A137" s="35">
        <v>7</v>
      </c>
      <c r="B137" s="2" t="s">
        <v>218</v>
      </c>
      <c r="C137" s="7">
        <v>31.2301</v>
      </c>
      <c r="D137" s="126">
        <v>55</v>
      </c>
      <c r="E137" s="126">
        <v>45</v>
      </c>
      <c r="F137" s="126">
        <v>5</v>
      </c>
      <c r="G137" s="51">
        <v>31.23</v>
      </c>
      <c r="H137" s="43">
        <v>0.29499999999999998</v>
      </c>
      <c r="I137" s="43">
        <v>0.02</v>
      </c>
      <c r="J137" s="51">
        <f t="shared" si="58"/>
        <v>40.44285</v>
      </c>
      <c r="K137" s="51">
        <f t="shared" si="59"/>
        <v>39.633992999999997</v>
      </c>
      <c r="L137" s="88">
        <f>$G$67/G137*(D137)</f>
        <v>55</v>
      </c>
      <c r="M137" s="89">
        <f>$H$11/H137*E137</f>
        <v>32.033898305084747</v>
      </c>
      <c r="N137" s="40">
        <f t="shared" si="69"/>
        <v>5</v>
      </c>
      <c r="O137" s="62">
        <f t="shared" si="60"/>
        <v>92.033898305084747</v>
      </c>
      <c r="P137" s="94">
        <f t="shared" si="61"/>
        <v>40.44285</v>
      </c>
      <c r="Q137" s="41">
        <f t="shared" si="62"/>
        <v>0</v>
      </c>
      <c r="R137" s="179">
        <f t="shared" si="63"/>
        <v>1.0768135000000001</v>
      </c>
      <c r="S137" s="177">
        <f t="shared" si="64"/>
        <v>33.628993286350003</v>
      </c>
      <c r="T137" s="192">
        <f t="shared" si="65"/>
        <v>33.628885605000001</v>
      </c>
      <c r="U137" s="188">
        <f t="shared" si="66"/>
        <v>43.549406858475002</v>
      </c>
      <c r="V137" s="177">
        <f t="shared" si="67"/>
        <v>43.549406858475002</v>
      </c>
      <c r="W137" s="41">
        <f t="shared" si="68"/>
        <v>0</v>
      </c>
    </row>
    <row r="138" spans="1:23">
      <c r="A138" s="35">
        <v>8</v>
      </c>
      <c r="B138" s="2" t="s">
        <v>219</v>
      </c>
      <c r="C138" s="7">
        <v>18.099799999999998</v>
      </c>
      <c r="D138" s="126">
        <v>55</v>
      </c>
      <c r="E138" s="126">
        <v>45</v>
      </c>
      <c r="F138" s="126">
        <v>5</v>
      </c>
      <c r="G138" s="51">
        <v>18.100000000000001</v>
      </c>
      <c r="H138" s="43">
        <v>0.29499999999999998</v>
      </c>
      <c r="I138" s="43">
        <v>0.02</v>
      </c>
      <c r="J138" s="51">
        <f t="shared" si="58"/>
        <v>23.439500000000002</v>
      </c>
      <c r="K138" s="51">
        <f t="shared" si="59"/>
        <v>22.970710000000004</v>
      </c>
      <c r="L138" s="88">
        <f>$G$68/G138*(D138)</f>
        <v>55</v>
      </c>
      <c r="M138" s="89">
        <f>$H$12/H138*E138</f>
        <v>32.033898305084747</v>
      </c>
      <c r="N138" s="40">
        <f t="shared" si="69"/>
        <v>5</v>
      </c>
      <c r="O138" s="62">
        <f t="shared" si="60"/>
        <v>92.033898305084747</v>
      </c>
      <c r="P138" s="94">
        <f t="shared" si="61"/>
        <v>23.439500000000002</v>
      </c>
      <c r="Q138" s="41">
        <f t="shared" si="62"/>
        <v>0</v>
      </c>
      <c r="R138" s="179">
        <f t="shared" si="63"/>
        <v>1.0768135000000001</v>
      </c>
      <c r="S138" s="177">
        <f t="shared" si="64"/>
        <v>19.490108987300001</v>
      </c>
      <c r="T138" s="192">
        <f t="shared" si="65"/>
        <v>19.490324350000002</v>
      </c>
      <c r="U138" s="188">
        <f t="shared" si="66"/>
        <v>25.239970033250003</v>
      </c>
      <c r="V138" s="177">
        <f t="shared" si="67"/>
        <v>25.239970033250003</v>
      </c>
      <c r="W138" s="41">
        <f t="shared" si="68"/>
        <v>0</v>
      </c>
    </row>
    <row r="139" spans="1:23" ht="15.75" thickBot="1">
      <c r="A139" s="44">
        <v>9</v>
      </c>
      <c r="B139" s="10" t="s">
        <v>220</v>
      </c>
      <c r="C139" s="11">
        <v>20.378499999999999</v>
      </c>
      <c r="D139" s="127">
        <v>55</v>
      </c>
      <c r="E139" s="127">
        <v>45</v>
      </c>
      <c r="F139" s="126">
        <v>5</v>
      </c>
      <c r="G139" s="53">
        <v>20.38</v>
      </c>
      <c r="H139" s="46">
        <v>0.29499999999999998</v>
      </c>
      <c r="I139" s="43">
        <v>0.02</v>
      </c>
      <c r="J139" s="51">
        <f t="shared" si="58"/>
        <v>26.392099999999999</v>
      </c>
      <c r="K139" s="51">
        <f t="shared" si="59"/>
        <v>25.864258</v>
      </c>
      <c r="L139" s="90">
        <f>$G$69/G139*(D139)</f>
        <v>55</v>
      </c>
      <c r="M139" s="89">
        <f>$H$13/H139*E139</f>
        <v>32.033898305084747</v>
      </c>
      <c r="N139" s="40">
        <f t="shared" si="69"/>
        <v>5</v>
      </c>
      <c r="O139" s="63">
        <f t="shared" si="60"/>
        <v>92.033898305084747</v>
      </c>
      <c r="P139" s="95">
        <f t="shared" si="61"/>
        <v>26.392099999999999</v>
      </c>
      <c r="Q139" s="41">
        <f t="shared" si="62"/>
        <v>0</v>
      </c>
      <c r="R139" s="179">
        <f t="shared" si="63"/>
        <v>1.0768135000000001</v>
      </c>
      <c r="S139" s="177">
        <f t="shared" si="64"/>
        <v>21.943843909750001</v>
      </c>
      <c r="T139" s="192">
        <f t="shared" si="65"/>
        <v>21.94545913</v>
      </c>
      <c r="U139" s="188">
        <f t="shared" si="66"/>
        <v>28.41936957335</v>
      </c>
      <c r="V139" s="177">
        <f t="shared" si="67"/>
        <v>28.41936957335</v>
      </c>
      <c r="W139" s="41">
        <f t="shared" si="68"/>
        <v>0</v>
      </c>
    </row>
    <row r="140" spans="1:23" ht="16.5" thickBot="1">
      <c r="A140" s="265" t="s">
        <v>77</v>
      </c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121"/>
      <c r="O140" s="64">
        <f>SUM(O131:O139)</f>
        <v>828.30508474576288</v>
      </c>
      <c r="P140" s="55"/>
    </row>
    <row r="142" spans="1:23" ht="15.75" hidden="1" thickBot="1"/>
    <row r="143" spans="1:23" ht="15.75" hidden="1">
      <c r="A143" s="70" t="s">
        <v>31</v>
      </c>
      <c r="B143" s="27" t="s">
        <v>11</v>
      </c>
      <c r="C143" s="56"/>
      <c r="D143" s="123"/>
      <c r="E143" s="123"/>
      <c r="F143" s="123"/>
      <c r="G143" s="28"/>
      <c r="H143" s="29"/>
      <c r="I143" s="29"/>
      <c r="J143" s="28"/>
      <c r="K143" s="28"/>
      <c r="L143" s="30"/>
      <c r="M143" s="30"/>
      <c r="N143" s="30"/>
      <c r="O143" s="60"/>
      <c r="P143" s="32"/>
    </row>
    <row r="144" spans="1:23" ht="78.75" hidden="1">
      <c r="A144" s="12" t="s">
        <v>34</v>
      </c>
      <c r="B144" s="1" t="s">
        <v>35</v>
      </c>
      <c r="C144" s="6" t="s">
        <v>36</v>
      </c>
      <c r="D144" s="125" t="s">
        <v>37</v>
      </c>
      <c r="E144" s="125" t="s">
        <v>38</v>
      </c>
      <c r="F144" s="125" t="s">
        <v>39</v>
      </c>
      <c r="G144" s="6" t="s">
        <v>40</v>
      </c>
      <c r="H144" s="5" t="s">
        <v>41</v>
      </c>
      <c r="I144" s="5" t="s">
        <v>42</v>
      </c>
      <c r="J144" s="6" t="s">
        <v>43</v>
      </c>
      <c r="K144" s="6" t="s">
        <v>44</v>
      </c>
      <c r="L144" s="33" t="s">
        <v>45</v>
      </c>
      <c r="M144" s="33" t="s">
        <v>46</v>
      </c>
      <c r="N144" s="33" t="s">
        <v>47</v>
      </c>
      <c r="O144" s="61" t="s">
        <v>48</v>
      </c>
      <c r="P144" s="91" t="s">
        <v>49</v>
      </c>
    </row>
    <row r="145" spans="1:17" hidden="1">
      <c r="A145" s="35">
        <v>1</v>
      </c>
      <c r="B145" s="2" t="s">
        <v>118</v>
      </c>
      <c r="C145" s="7">
        <v>33.533000000000001</v>
      </c>
      <c r="D145" s="126">
        <v>55</v>
      </c>
      <c r="E145" s="126">
        <v>45</v>
      </c>
      <c r="F145" s="126">
        <v>5</v>
      </c>
      <c r="G145" s="51">
        <v>38.53</v>
      </c>
      <c r="H145" s="43">
        <v>0.33</v>
      </c>
      <c r="I145" s="43">
        <v>0</v>
      </c>
      <c r="J145" s="51">
        <f t="shared" ref="J145:J153" si="70">G145+(G145*H145)</f>
        <v>51.244900000000001</v>
      </c>
      <c r="K145" s="51">
        <f t="shared" ref="K145:K153" si="71">J145-(J145*I145)</f>
        <v>51.244900000000001</v>
      </c>
      <c r="L145" s="88">
        <f>$G$61/G145*(D145)</f>
        <v>47.862704386192576</v>
      </c>
      <c r="M145" s="89">
        <f>$H$5/H145*E145</f>
        <v>28.636363636363637</v>
      </c>
      <c r="N145" s="40">
        <f>I145/$I$103*(F145)</f>
        <v>0</v>
      </c>
      <c r="O145" s="62">
        <f t="shared" ref="O145:O153" si="72">L145+M145+N145</f>
        <v>76.499068022556216</v>
      </c>
      <c r="P145" s="94">
        <f t="shared" ref="P145:P153" si="73">G145+(G145*H145)</f>
        <v>51.244900000000001</v>
      </c>
      <c r="Q145" s="41">
        <f t="shared" ref="Q145:Q153" si="74">J145-P145</f>
        <v>0</v>
      </c>
    </row>
    <row r="146" spans="1:17" hidden="1">
      <c r="A146" s="35">
        <v>2</v>
      </c>
      <c r="B146" s="2" t="s">
        <v>119</v>
      </c>
      <c r="C146" s="7">
        <v>37.754800000000003</v>
      </c>
      <c r="D146" s="126">
        <v>55</v>
      </c>
      <c r="E146" s="126">
        <v>45</v>
      </c>
      <c r="F146" s="126">
        <v>5</v>
      </c>
      <c r="G146" s="51">
        <v>42.75</v>
      </c>
      <c r="H146" s="43">
        <v>0.33</v>
      </c>
      <c r="I146" s="43">
        <v>0</v>
      </c>
      <c r="J146" s="51">
        <f t="shared" si="70"/>
        <v>56.857500000000002</v>
      </c>
      <c r="K146" s="51">
        <f t="shared" si="71"/>
        <v>56.857500000000002</v>
      </c>
      <c r="L146" s="88">
        <f>$G$62/G146*(D146)</f>
        <v>48.567251461988306</v>
      </c>
      <c r="M146" s="89">
        <f>$H$6/H146*E146</f>
        <v>28.636363636363637</v>
      </c>
      <c r="N146" s="40">
        <f t="shared" ref="N146:N153" si="75">I146/$I$103*(F146)</f>
        <v>0</v>
      </c>
      <c r="O146" s="62">
        <f t="shared" si="72"/>
        <v>77.203615098351946</v>
      </c>
      <c r="P146" s="94">
        <f t="shared" si="73"/>
        <v>56.857500000000002</v>
      </c>
      <c r="Q146" s="41">
        <f t="shared" si="74"/>
        <v>0</v>
      </c>
    </row>
    <row r="147" spans="1:17" hidden="1">
      <c r="A147" s="35">
        <v>3</v>
      </c>
      <c r="B147" s="2" t="s">
        <v>120</v>
      </c>
      <c r="C147" s="7">
        <v>42.508099999999999</v>
      </c>
      <c r="D147" s="126">
        <v>55</v>
      </c>
      <c r="E147" s="126">
        <v>45</v>
      </c>
      <c r="F147" s="126">
        <v>5</v>
      </c>
      <c r="G147" s="51">
        <v>47.51</v>
      </c>
      <c r="H147" s="43">
        <v>0.33</v>
      </c>
      <c r="I147" s="43">
        <v>0</v>
      </c>
      <c r="J147" s="51">
        <f t="shared" si="70"/>
        <v>63.188299999999998</v>
      </c>
      <c r="K147" s="51">
        <f t="shared" si="71"/>
        <v>63.188299999999998</v>
      </c>
      <c r="L147" s="88">
        <f>$G$63/G147*(D147)</f>
        <v>49.211744895811407</v>
      </c>
      <c r="M147" s="89">
        <f>$H$7/H147*E147</f>
        <v>28.636363636363637</v>
      </c>
      <c r="N147" s="40">
        <f t="shared" si="75"/>
        <v>0</v>
      </c>
      <c r="O147" s="62">
        <f t="shared" si="72"/>
        <v>77.848108532175047</v>
      </c>
      <c r="P147" s="94">
        <f t="shared" si="73"/>
        <v>63.188299999999998</v>
      </c>
      <c r="Q147" s="41">
        <f t="shared" si="74"/>
        <v>0</v>
      </c>
    </row>
    <row r="148" spans="1:17" hidden="1">
      <c r="A148" s="35">
        <v>4</v>
      </c>
      <c r="B148" s="2" t="s">
        <v>121</v>
      </c>
      <c r="C148" s="7">
        <v>33.533000000000001</v>
      </c>
      <c r="D148" s="126">
        <v>55</v>
      </c>
      <c r="E148" s="126">
        <v>45</v>
      </c>
      <c r="F148" s="126">
        <v>5</v>
      </c>
      <c r="G148" s="51">
        <v>38.53</v>
      </c>
      <c r="H148" s="43">
        <v>0.33</v>
      </c>
      <c r="I148" s="43">
        <v>0</v>
      </c>
      <c r="J148" s="51">
        <f t="shared" si="70"/>
        <v>51.244900000000001</v>
      </c>
      <c r="K148" s="51">
        <f t="shared" si="71"/>
        <v>51.244900000000001</v>
      </c>
      <c r="L148" s="88">
        <f>$G$64/G148*(D148)</f>
        <v>47.862704386192576</v>
      </c>
      <c r="M148" s="89">
        <f>$H$8/H148*E148</f>
        <v>28.636363636363637</v>
      </c>
      <c r="N148" s="40">
        <f t="shared" si="75"/>
        <v>0</v>
      </c>
      <c r="O148" s="62">
        <f t="shared" si="72"/>
        <v>76.499068022556216</v>
      </c>
      <c r="P148" s="94">
        <f t="shared" si="73"/>
        <v>51.244900000000001</v>
      </c>
      <c r="Q148" s="41">
        <f t="shared" si="74"/>
        <v>0</v>
      </c>
    </row>
    <row r="149" spans="1:17" hidden="1">
      <c r="A149" s="35">
        <v>5</v>
      </c>
      <c r="B149" s="2" t="s">
        <v>122</v>
      </c>
      <c r="C149" s="7">
        <v>37.754800000000003</v>
      </c>
      <c r="D149" s="126">
        <v>55</v>
      </c>
      <c r="E149" s="126">
        <v>45</v>
      </c>
      <c r="F149" s="126">
        <v>5</v>
      </c>
      <c r="G149" s="51">
        <v>42.75</v>
      </c>
      <c r="H149" s="43">
        <v>0.33</v>
      </c>
      <c r="I149" s="43">
        <v>0</v>
      </c>
      <c r="J149" s="51">
        <f t="shared" si="70"/>
        <v>56.857500000000002</v>
      </c>
      <c r="K149" s="51">
        <f t="shared" si="71"/>
        <v>56.857500000000002</v>
      </c>
      <c r="L149" s="88">
        <f>$G$65/G149*(D149)</f>
        <v>48.567251461988306</v>
      </c>
      <c r="M149" s="89">
        <f>$H$9/H149*E149</f>
        <v>28.636363636363637</v>
      </c>
      <c r="N149" s="40">
        <f t="shared" si="75"/>
        <v>0</v>
      </c>
      <c r="O149" s="62">
        <f t="shared" si="72"/>
        <v>77.203615098351946</v>
      </c>
      <c r="P149" s="94">
        <f t="shared" si="73"/>
        <v>56.857500000000002</v>
      </c>
      <c r="Q149" s="41">
        <f t="shared" si="74"/>
        <v>0</v>
      </c>
    </row>
    <row r="150" spans="1:17" hidden="1">
      <c r="A150" s="35">
        <v>6</v>
      </c>
      <c r="B150" s="2" t="s">
        <v>123</v>
      </c>
      <c r="C150" s="7">
        <v>28.403600000000001</v>
      </c>
      <c r="D150" s="126">
        <v>55</v>
      </c>
      <c r="E150" s="126">
        <v>45</v>
      </c>
      <c r="F150" s="126">
        <v>5</v>
      </c>
      <c r="G150" s="51">
        <v>33.4</v>
      </c>
      <c r="H150" s="43">
        <v>0.33</v>
      </c>
      <c r="I150" s="43">
        <v>0</v>
      </c>
      <c r="J150" s="51">
        <f t="shared" si="70"/>
        <v>44.421999999999997</v>
      </c>
      <c r="K150" s="51">
        <f t="shared" si="71"/>
        <v>44.421999999999997</v>
      </c>
      <c r="L150" s="88">
        <f>$G$66/G150*(D150)</f>
        <v>46.766467065868262</v>
      </c>
      <c r="M150" s="89">
        <f>$H$10/H150*E150</f>
        <v>28.636363636363637</v>
      </c>
      <c r="N150" s="40">
        <f t="shared" si="75"/>
        <v>0</v>
      </c>
      <c r="O150" s="62">
        <f t="shared" si="72"/>
        <v>75.402830702231896</v>
      </c>
      <c r="P150" s="94">
        <f t="shared" si="73"/>
        <v>44.421999999999997</v>
      </c>
      <c r="Q150" s="41">
        <f t="shared" si="74"/>
        <v>0</v>
      </c>
    </row>
    <row r="151" spans="1:17" hidden="1">
      <c r="A151" s="35">
        <v>7</v>
      </c>
      <c r="B151" s="2" t="s">
        <v>124</v>
      </c>
      <c r="C151" s="7">
        <v>31.2301</v>
      </c>
      <c r="D151" s="126">
        <v>55</v>
      </c>
      <c r="E151" s="126">
        <v>45</v>
      </c>
      <c r="F151" s="126">
        <v>5</v>
      </c>
      <c r="G151" s="51">
        <v>36.229999999999997</v>
      </c>
      <c r="H151" s="43">
        <v>0.33</v>
      </c>
      <c r="I151" s="43">
        <v>0</v>
      </c>
      <c r="J151" s="51">
        <f t="shared" si="70"/>
        <v>48.185899999999997</v>
      </c>
      <c r="K151" s="51">
        <f t="shared" si="71"/>
        <v>48.185899999999997</v>
      </c>
      <c r="L151" s="88">
        <f>$G$67/G151*(D151)</f>
        <v>47.409605299475579</v>
      </c>
      <c r="M151" s="89">
        <f>$H$11/H151*E151</f>
        <v>28.636363636363637</v>
      </c>
      <c r="N151" s="40">
        <f t="shared" si="75"/>
        <v>0</v>
      </c>
      <c r="O151" s="62">
        <f t="shared" si="72"/>
        <v>76.045968935839213</v>
      </c>
      <c r="P151" s="94">
        <f t="shared" si="73"/>
        <v>48.185899999999997</v>
      </c>
      <c r="Q151" s="41">
        <f t="shared" si="74"/>
        <v>0</v>
      </c>
    </row>
    <row r="152" spans="1:17" hidden="1">
      <c r="A152" s="35">
        <v>8</v>
      </c>
      <c r="B152" s="2" t="s">
        <v>125</v>
      </c>
      <c r="C152" s="7">
        <v>18.099799999999998</v>
      </c>
      <c r="D152" s="126">
        <v>55</v>
      </c>
      <c r="E152" s="126">
        <v>45</v>
      </c>
      <c r="F152" s="126">
        <v>5</v>
      </c>
      <c r="G152" s="51">
        <v>23.1</v>
      </c>
      <c r="H152" s="43">
        <v>0.33</v>
      </c>
      <c r="I152" s="43">
        <v>0</v>
      </c>
      <c r="J152" s="51">
        <f t="shared" si="70"/>
        <v>30.723000000000003</v>
      </c>
      <c r="K152" s="51">
        <f t="shared" si="71"/>
        <v>30.723000000000003</v>
      </c>
      <c r="L152" s="88">
        <f>$G$68/G152*(D152)</f>
        <v>43.095238095238095</v>
      </c>
      <c r="M152" s="89">
        <f>$H$12/H152*E152</f>
        <v>28.636363636363637</v>
      </c>
      <c r="N152" s="40">
        <f t="shared" si="75"/>
        <v>0</v>
      </c>
      <c r="O152" s="62">
        <f t="shared" si="72"/>
        <v>71.731601731601728</v>
      </c>
      <c r="P152" s="94">
        <f t="shared" si="73"/>
        <v>30.723000000000003</v>
      </c>
      <c r="Q152" s="41">
        <f t="shared" si="74"/>
        <v>0</v>
      </c>
    </row>
    <row r="153" spans="1:17" ht="15.75" hidden="1" thickBot="1">
      <c r="A153" s="44">
        <v>9</v>
      </c>
      <c r="B153" s="10" t="s">
        <v>126</v>
      </c>
      <c r="C153" s="11">
        <v>20.378499999999999</v>
      </c>
      <c r="D153" s="127">
        <v>55</v>
      </c>
      <c r="E153" s="127">
        <v>45</v>
      </c>
      <c r="F153" s="126">
        <v>5</v>
      </c>
      <c r="G153" s="53">
        <v>25.38</v>
      </c>
      <c r="H153" s="46">
        <v>0.33</v>
      </c>
      <c r="I153" s="43">
        <v>0</v>
      </c>
      <c r="J153" s="51">
        <f t="shared" si="70"/>
        <v>33.755400000000002</v>
      </c>
      <c r="K153" s="51">
        <f t="shared" si="71"/>
        <v>33.755400000000002</v>
      </c>
      <c r="L153" s="90">
        <f>$G$69/G153*(D153)</f>
        <v>44.164696611505121</v>
      </c>
      <c r="M153" s="89">
        <f>$H$13/H153*E153</f>
        <v>28.636363636363637</v>
      </c>
      <c r="N153" s="40">
        <f t="shared" si="75"/>
        <v>0</v>
      </c>
      <c r="O153" s="63">
        <f t="shared" si="72"/>
        <v>72.801060247868762</v>
      </c>
      <c r="P153" s="95">
        <f t="shared" si="73"/>
        <v>33.755400000000002</v>
      </c>
      <c r="Q153" s="41">
        <f t="shared" si="74"/>
        <v>0</v>
      </c>
    </row>
    <row r="154" spans="1:17" ht="16.5" hidden="1" thickBot="1">
      <c r="A154" s="265" t="s">
        <v>77</v>
      </c>
      <c r="B154" s="266"/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121"/>
      <c r="O154" s="64">
        <f>SUM(O145:O153)</f>
        <v>681.23493639153298</v>
      </c>
      <c r="P154" s="55"/>
    </row>
    <row r="155" spans="1:17" hidden="1"/>
    <row r="156" spans="1:17" ht="15.75" hidden="1" thickBot="1"/>
    <row r="157" spans="1:17" ht="15.75" hidden="1">
      <c r="A157" s="70" t="s">
        <v>31</v>
      </c>
      <c r="B157" s="27" t="s">
        <v>80</v>
      </c>
      <c r="C157" s="56"/>
      <c r="D157" s="123"/>
      <c r="E157" s="123"/>
      <c r="F157" s="123"/>
      <c r="G157" s="28"/>
      <c r="H157" s="29"/>
      <c r="I157" s="29"/>
      <c r="J157" s="28"/>
      <c r="K157" s="28"/>
      <c r="L157" s="30"/>
      <c r="M157" s="30"/>
      <c r="N157" s="30"/>
      <c r="O157" s="60"/>
      <c r="P157" s="32"/>
    </row>
    <row r="158" spans="1:17" ht="78.75" hidden="1">
      <c r="A158" s="12" t="s">
        <v>34</v>
      </c>
      <c r="B158" s="1" t="s">
        <v>35</v>
      </c>
      <c r="C158" s="6" t="s">
        <v>36</v>
      </c>
      <c r="D158" s="125" t="s">
        <v>37</v>
      </c>
      <c r="E158" s="125" t="s">
        <v>38</v>
      </c>
      <c r="F158" s="125" t="s">
        <v>39</v>
      </c>
      <c r="G158" s="6" t="s">
        <v>40</v>
      </c>
      <c r="H158" s="5" t="s">
        <v>41</v>
      </c>
      <c r="I158" s="5" t="s">
        <v>42</v>
      </c>
      <c r="J158" s="6" t="s">
        <v>43</v>
      </c>
      <c r="K158" s="6" t="s">
        <v>44</v>
      </c>
      <c r="L158" s="33" t="s">
        <v>45</v>
      </c>
      <c r="M158" s="33" t="s">
        <v>46</v>
      </c>
      <c r="N158" s="33" t="s">
        <v>47</v>
      </c>
      <c r="O158" s="61" t="s">
        <v>48</v>
      </c>
      <c r="P158" s="91" t="s">
        <v>49</v>
      </c>
    </row>
    <row r="159" spans="1:17" hidden="1">
      <c r="A159" s="35">
        <v>1</v>
      </c>
      <c r="B159" s="2" t="s">
        <v>118</v>
      </c>
      <c r="C159" s="7">
        <v>33.533000000000001</v>
      </c>
      <c r="D159" s="126">
        <v>55</v>
      </c>
      <c r="E159" s="126">
        <v>45</v>
      </c>
      <c r="F159" s="126">
        <v>5</v>
      </c>
      <c r="G159" s="51">
        <v>38</v>
      </c>
      <c r="H159" s="43">
        <v>0.3</v>
      </c>
      <c r="I159" s="43">
        <v>0.01</v>
      </c>
      <c r="J159" s="51">
        <f t="shared" ref="J159:J167" si="76">G159+(G159*H159)</f>
        <v>49.4</v>
      </c>
      <c r="K159" s="51">
        <f t="shared" ref="K159:K167" si="77">J159-(J159*I159)</f>
        <v>48.905999999999999</v>
      </c>
      <c r="L159" s="88">
        <f>$G$61/G159*(D159)</f>
        <v>48.530263157894737</v>
      </c>
      <c r="M159" s="89">
        <f>$H$5/H159*E159</f>
        <v>31.499999999999996</v>
      </c>
      <c r="N159" s="40">
        <f>I159/$I$103*(F159)</f>
        <v>2.5</v>
      </c>
      <c r="O159" s="62">
        <f t="shared" ref="O159:O167" si="78">L159+M159+N159</f>
        <v>82.530263157894737</v>
      </c>
      <c r="P159" s="94">
        <f t="shared" ref="P159:P167" si="79">G159+(G159*H159)</f>
        <v>49.4</v>
      </c>
      <c r="Q159" s="41">
        <f t="shared" ref="Q159:Q167" si="80">J159-P159</f>
        <v>0</v>
      </c>
    </row>
    <row r="160" spans="1:17" hidden="1">
      <c r="A160" s="35">
        <v>2</v>
      </c>
      <c r="B160" s="2" t="s">
        <v>119</v>
      </c>
      <c r="C160" s="7">
        <v>37.754800000000003</v>
      </c>
      <c r="D160" s="126">
        <v>55</v>
      </c>
      <c r="E160" s="126">
        <v>45</v>
      </c>
      <c r="F160" s="126">
        <v>5</v>
      </c>
      <c r="G160" s="51">
        <v>42</v>
      </c>
      <c r="H160" s="43">
        <v>0.3</v>
      </c>
      <c r="I160" s="43">
        <v>0.01</v>
      </c>
      <c r="J160" s="51">
        <f t="shared" si="76"/>
        <v>54.6</v>
      </c>
      <c r="K160" s="51">
        <f t="shared" si="77"/>
        <v>54.054000000000002</v>
      </c>
      <c r="L160" s="88">
        <f>$G$62/G160*(D160)</f>
        <v>49.43452380952381</v>
      </c>
      <c r="M160" s="89">
        <f>$H$6/H160*E160</f>
        <v>31.499999999999996</v>
      </c>
      <c r="N160" s="40">
        <f t="shared" ref="N160:N167" si="81">I160/$I$103*(F160)</f>
        <v>2.5</v>
      </c>
      <c r="O160" s="62">
        <f t="shared" si="78"/>
        <v>83.43452380952381</v>
      </c>
      <c r="P160" s="94">
        <f t="shared" si="79"/>
        <v>54.6</v>
      </c>
      <c r="Q160" s="41">
        <f t="shared" si="80"/>
        <v>0</v>
      </c>
    </row>
    <row r="161" spans="1:23" hidden="1">
      <c r="A161" s="35">
        <v>3</v>
      </c>
      <c r="B161" s="2" t="s">
        <v>120</v>
      </c>
      <c r="C161" s="7">
        <v>42.508099999999999</v>
      </c>
      <c r="D161" s="126">
        <v>55</v>
      </c>
      <c r="E161" s="126">
        <v>45</v>
      </c>
      <c r="F161" s="126">
        <v>5</v>
      </c>
      <c r="G161" s="51">
        <v>46</v>
      </c>
      <c r="H161" s="43">
        <v>0.3</v>
      </c>
      <c r="I161" s="43">
        <v>0.01</v>
      </c>
      <c r="J161" s="51">
        <f t="shared" si="76"/>
        <v>59.8</v>
      </c>
      <c r="K161" s="51">
        <f t="shared" si="77"/>
        <v>59.201999999999998</v>
      </c>
      <c r="L161" s="88">
        <f>$G$63/G161*(D161)</f>
        <v>50.827173913043481</v>
      </c>
      <c r="M161" s="89">
        <f>$H$7/H161*E161</f>
        <v>31.499999999999996</v>
      </c>
      <c r="N161" s="40">
        <f t="shared" si="81"/>
        <v>2.5</v>
      </c>
      <c r="O161" s="62">
        <f t="shared" si="78"/>
        <v>84.827173913043481</v>
      </c>
      <c r="P161" s="94">
        <f t="shared" si="79"/>
        <v>59.8</v>
      </c>
      <c r="Q161" s="41">
        <f t="shared" si="80"/>
        <v>0</v>
      </c>
    </row>
    <row r="162" spans="1:23" hidden="1">
      <c r="A162" s="35">
        <v>4</v>
      </c>
      <c r="B162" s="2" t="s">
        <v>121</v>
      </c>
      <c r="C162" s="7">
        <v>33.533000000000001</v>
      </c>
      <c r="D162" s="126">
        <v>55</v>
      </c>
      <c r="E162" s="126">
        <v>45</v>
      </c>
      <c r="F162" s="126">
        <v>5</v>
      </c>
      <c r="G162" s="51">
        <v>36</v>
      </c>
      <c r="H162" s="43">
        <v>0.3</v>
      </c>
      <c r="I162" s="43">
        <v>0.01</v>
      </c>
      <c r="J162" s="51">
        <f t="shared" si="76"/>
        <v>46.8</v>
      </c>
      <c r="K162" s="51">
        <f t="shared" si="77"/>
        <v>46.331999999999994</v>
      </c>
      <c r="L162" s="88">
        <f>$G$64/G162*(D162)</f>
        <v>51.226388888888891</v>
      </c>
      <c r="M162" s="89">
        <f>$H$8/H162*E162</f>
        <v>31.499999999999996</v>
      </c>
      <c r="N162" s="40">
        <f t="shared" si="81"/>
        <v>2.5</v>
      </c>
      <c r="O162" s="62">
        <f t="shared" si="78"/>
        <v>85.226388888888891</v>
      </c>
      <c r="P162" s="94">
        <f t="shared" si="79"/>
        <v>46.8</v>
      </c>
      <c r="Q162" s="41">
        <f t="shared" si="80"/>
        <v>0</v>
      </c>
    </row>
    <row r="163" spans="1:23" hidden="1">
      <c r="A163" s="35">
        <v>5</v>
      </c>
      <c r="B163" s="2" t="s">
        <v>122</v>
      </c>
      <c r="C163" s="7">
        <v>37.754800000000003</v>
      </c>
      <c r="D163" s="126">
        <v>55</v>
      </c>
      <c r="E163" s="126">
        <v>45</v>
      </c>
      <c r="F163" s="126">
        <v>5</v>
      </c>
      <c r="G163" s="51">
        <v>39</v>
      </c>
      <c r="H163" s="43">
        <v>0.3</v>
      </c>
      <c r="I163" s="43">
        <v>0.01</v>
      </c>
      <c r="J163" s="51">
        <f t="shared" si="76"/>
        <v>50.7</v>
      </c>
      <c r="K163" s="51">
        <f t="shared" si="77"/>
        <v>50.193000000000005</v>
      </c>
      <c r="L163" s="88">
        <f>$G$65/G163*(D163)</f>
        <v>53.237179487179489</v>
      </c>
      <c r="M163" s="89">
        <f>$H$9/H163*E163</f>
        <v>31.499999999999996</v>
      </c>
      <c r="N163" s="40">
        <f t="shared" si="81"/>
        <v>2.5</v>
      </c>
      <c r="O163" s="62">
        <f t="shared" si="78"/>
        <v>87.237179487179489</v>
      </c>
      <c r="P163" s="94">
        <f t="shared" si="79"/>
        <v>50.7</v>
      </c>
      <c r="Q163" s="41">
        <f t="shared" si="80"/>
        <v>0</v>
      </c>
    </row>
    <row r="164" spans="1:23" hidden="1">
      <c r="A164" s="35">
        <v>6</v>
      </c>
      <c r="B164" s="2" t="s">
        <v>123</v>
      </c>
      <c r="C164" s="7">
        <v>28.403600000000001</v>
      </c>
      <c r="D164" s="126">
        <v>55</v>
      </c>
      <c r="E164" s="126">
        <v>45</v>
      </c>
      <c r="F164" s="126">
        <v>5</v>
      </c>
      <c r="G164" s="51">
        <v>32</v>
      </c>
      <c r="H164" s="43">
        <v>0.3</v>
      </c>
      <c r="I164" s="43">
        <v>0.01</v>
      </c>
      <c r="J164" s="51">
        <f t="shared" si="76"/>
        <v>41.6</v>
      </c>
      <c r="K164" s="51">
        <f t="shared" si="77"/>
        <v>41.184000000000005</v>
      </c>
      <c r="L164" s="88">
        <f>$G$66/G164*(D164)</f>
        <v>48.8125</v>
      </c>
      <c r="M164" s="89">
        <f>$H$10/H164*E164</f>
        <v>31.499999999999996</v>
      </c>
      <c r="N164" s="40">
        <f t="shared" si="81"/>
        <v>2.5</v>
      </c>
      <c r="O164" s="62">
        <f t="shared" si="78"/>
        <v>82.8125</v>
      </c>
      <c r="P164" s="94">
        <f t="shared" si="79"/>
        <v>41.6</v>
      </c>
      <c r="Q164" s="41">
        <f t="shared" si="80"/>
        <v>0</v>
      </c>
    </row>
    <row r="165" spans="1:23" hidden="1">
      <c r="A165" s="35">
        <v>7</v>
      </c>
      <c r="B165" s="2" t="s">
        <v>124</v>
      </c>
      <c r="C165" s="7">
        <v>31.2301</v>
      </c>
      <c r="D165" s="126">
        <v>55</v>
      </c>
      <c r="E165" s="126">
        <v>45</v>
      </c>
      <c r="F165" s="126">
        <v>5</v>
      </c>
      <c r="G165" s="51">
        <v>35</v>
      </c>
      <c r="H165" s="43">
        <v>0.3</v>
      </c>
      <c r="I165" s="43">
        <v>0.01</v>
      </c>
      <c r="J165" s="51">
        <f t="shared" si="76"/>
        <v>45.5</v>
      </c>
      <c r="K165" s="51">
        <f t="shared" si="77"/>
        <v>45.045000000000002</v>
      </c>
      <c r="L165" s="88">
        <f>$G$67/G165*(D165)</f>
        <v>49.075714285714291</v>
      </c>
      <c r="M165" s="89">
        <f>$H$11/H165*E165</f>
        <v>31.499999999999996</v>
      </c>
      <c r="N165" s="40">
        <f t="shared" si="81"/>
        <v>2.5</v>
      </c>
      <c r="O165" s="62">
        <f t="shared" si="78"/>
        <v>83.075714285714284</v>
      </c>
      <c r="P165" s="94">
        <f t="shared" si="79"/>
        <v>45.5</v>
      </c>
      <c r="Q165" s="41">
        <f t="shared" si="80"/>
        <v>0</v>
      </c>
    </row>
    <row r="166" spans="1:23" hidden="1">
      <c r="A166" s="35">
        <v>8</v>
      </c>
      <c r="B166" s="2" t="s">
        <v>125</v>
      </c>
      <c r="C166" s="7">
        <v>18.099799999999998</v>
      </c>
      <c r="D166" s="126">
        <v>55</v>
      </c>
      <c r="E166" s="126">
        <v>45</v>
      </c>
      <c r="F166" s="126">
        <v>5</v>
      </c>
      <c r="G166" s="51">
        <v>25</v>
      </c>
      <c r="H166" s="43">
        <v>0.3</v>
      </c>
      <c r="I166" s="43">
        <v>0.01</v>
      </c>
      <c r="J166" s="51">
        <f t="shared" si="76"/>
        <v>32.5</v>
      </c>
      <c r="K166" s="51">
        <f t="shared" si="77"/>
        <v>32.174999999999997</v>
      </c>
      <c r="L166" s="88">
        <f>$G$68/G166*(D166)</f>
        <v>39.820000000000007</v>
      </c>
      <c r="M166" s="89">
        <f>$H$12/H166*E166</f>
        <v>31.499999999999996</v>
      </c>
      <c r="N166" s="40">
        <f t="shared" si="81"/>
        <v>2.5</v>
      </c>
      <c r="O166" s="62">
        <f t="shared" si="78"/>
        <v>73.820000000000007</v>
      </c>
      <c r="P166" s="94">
        <f t="shared" si="79"/>
        <v>32.5</v>
      </c>
      <c r="Q166" s="41">
        <f t="shared" si="80"/>
        <v>0</v>
      </c>
    </row>
    <row r="167" spans="1:23" ht="15.75" hidden="1" thickBot="1">
      <c r="A167" s="44">
        <v>9</v>
      </c>
      <c r="B167" s="10" t="s">
        <v>126</v>
      </c>
      <c r="C167" s="11">
        <v>20.378499999999999</v>
      </c>
      <c r="D167" s="127">
        <v>55</v>
      </c>
      <c r="E167" s="127">
        <v>45</v>
      </c>
      <c r="F167" s="126">
        <v>5</v>
      </c>
      <c r="G167" s="53">
        <v>26</v>
      </c>
      <c r="H167" s="46">
        <v>0.3</v>
      </c>
      <c r="I167" s="46">
        <v>0.01</v>
      </c>
      <c r="J167" s="51">
        <f t="shared" si="76"/>
        <v>33.799999999999997</v>
      </c>
      <c r="K167" s="51">
        <f t="shared" si="77"/>
        <v>33.461999999999996</v>
      </c>
      <c r="L167" s="90">
        <f>$G$69/G167*(D167)</f>
        <v>43.111538461538466</v>
      </c>
      <c r="M167" s="89">
        <f>$H$13/H167*E167</f>
        <v>31.499999999999996</v>
      </c>
      <c r="N167" s="40">
        <f t="shared" si="81"/>
        <v>2.5</v>
      </c>
      <c r="O167" s="63">
        <f t="shared" si="78"/>
        <v>77.111538461538458</v>
      </c>
      <c r="P167" s="95">
        <f t="shared" si="79"/>
        <v>33.799999999999997</v>
      </c>
      <c r="Q167" s="41">
        <f t="shared" si="80"/>
        <v>0</v>
      </c>
    </row>
    <row r="168" spans="1:23" ht="16.5" hidden="1" thickBot="1">
      <c r="A168" s="265" t="s">
        <v>77</v>
      </c>
      <c r="B168" s="266"/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121"/>
      <c r="O168" s="64">
        <f>SUM(O159:O167)</f>
        <v>740.07528200378317</v>
      </c>
      <c r="P168" s="55"/>
    </row>
    <row r="169" spans="1:23" hidden="1"/>
    <row r="170" spans="1:23" ht="15.75" thickBot="1"/>
    <row r="171" spans="1:23" ht="15.75">
      <c r="A171" s="70" t="s">
        <v>31</v>
      </c>
      <c r="B171" s="27" t="s">
        <v>13</v>
      </c>
      <c r="C171" s="56"/>
      <c r="D171" s="123"/>
      <c r="E171" s="123"/>
      <c r="F171" s="123"/>
      <c r="G171" s="28"/>
      <c r="H171" s="29"/>
      <c r="I171" s="29"/>
      <c r="J171" s="28"/>
      <c r="K171" s="28"/>
      <c r="L171" s="30"/>
      <c r="M171" s="30"/>
      <c r="N171" s="30"/>
      <c r="O171" s="60"/>
      <c r="P171" s="32"/>
    </row>
    <row r="172" spans="1:23" ht="78.75">
      <c r="A172" s="12" t="s">
        <v>34</v>
      </c>
      <c r="B172" s="1" t="s">
        <v>182</v>
      </c>
      <c r="C172" s="6" t="s">
        <v>36</v>
      </c>
      <c r="D172" s="125" t="s">
        <v>37</v>
      </c>
      <c r="E172" s="125" t="s">
        <v>38</v>
      </c>
      <c r="F172" s="125" t="s">
        <v>39</v>
      </c>
      <c r="G172" s="6" t="s">
        <v>40</v>
      </c>
      <c r="H172" s="5" t="s">
        <v>41</v>
      </c>
      <c r="I172" s="5" t="s">
        <v>42</v>
      </c>
      <c r="J172" s="6" t="s">
        <v>43</v>
      </c>
      <c r="K172" s="6" t="s">
        <v>44</v>
      </c>
      <c r="L172" s="33" t="s">
        <v>45</v>
      </c>
      <c r="M172" s="33" t="s">
        <v>46</v>
      </c>
      <c r="N172" s="33" t="s">
        <v>47</v>
      </c>
      <c r="O172" s="61" t="s">
        <v>48</v>
      </c>
      <c r="P172" s="91" t="s">
        <v>49</v>
      </c>
      <c r="R172" s="173" t="s">
        <v>242</v>
      </c>
      <c r="S172" s="176" t="s">
        <v>238</v>
      </c>
      <c r="T172" s="260" t="s">
        <v>239</v>
      </c>
      <c r="U172" s="261" t="s">
        <v>237</v>
      </c>
      <c r="V172" s="170" t="s">
        <v>240</v>
      </c>
    </row>
    <row r="173" spans="1:23">
      <c r="A173" s="35">
        <v>1</v>
      </c>
      <c r="B173" s="2" t="s">
        <v>212</v>
      </c>
      <c r="C173" s="7">
        <v>33.533000000000001</v>
      </c>
      <c r="D173" s="126">
        <v>55</v>
      </c>
      <c r="E173" s="126">
        <v>45</v>
      </c>
      <c r="F173" s="126">
        <v>5</v>
      </c>
      <c r="G173" s="51">
        <v>33.53</v>
      </c>
      <c r="H173" s="43">
        <v>0.26</v>
      </c>
      <c r="I173" s="43">
        <v>0</v>
      </c>
      <c r="J173" s="51">
        <f t="shared" ref="J173:J181" si="82">G173+(G173*H173)</f>
        <v>42.247799999999998</v>
      </c>
      <c r="K173" s="51">
        <f t="shared" ref="K173:K181" si="83">J173-(J173*I173)</f>
        <v>42.247799999999998</v>
      </c>
      <c r="L173" s="88">
        <f>$G$61/G173*(D173)</f>
        <v>55</v>
      </c>
      <c r="M173" s="89">
        <f>$H$5/H173*E173</f>
        <v>36.34615384615384</v>
      </c>
      <c r="N173" s="40">
        <f>I173/$I$103*(F173)</f>
        <v>0</v>
      </c>
      <c r="O173" s="62">
        <f t="shared" ref="O173:O181" si="84">L173+M173+N173</f>
        <v>91.34615384615384</v>
      </c>
      <c r="P173" s="94">
        <f t="shared" ref="P173:P181" si="85">G173+(G173*H173)</f>
        <v>42.247799999999998</v>
      </c>
      <c r="Q173" s="41">
        <f t="shared" ref="Q173:Q181" si="86">J173-P173</f>
        <v>0</v>
      </c>
      <c r="R173" s="179">
        <f t="shared" ref="R173:R181" si="87">1.03*1.04545</f>
        <v>1.0768135000000001</v>
      </c>
      <c r="S173" s="177">
        <f t="shared" ref="S173:S181" si="88">C173*R173</f>
        <v>36.108787095500006</v>
      </c>
      <c r="T173" s="192">
        <f t="shared" ref="T173:T181" si="89">G173*R173</f>
        <v>36.105556655000001</v>
      </c>
      <c r="U173" s="188">
        <f t="shared" ref="U173:U181" si="90">J173*R173</f>
        <v>45.493001385300005</v>
      </c>
      <c r="V173" s="177">
        <f t="shared" ref="V173:V181" si="91">T173*H173+T173</f>
        <v>45.493001385300005</v>
      </c>
      <c r="W173" s="41">
        <f t="shared" ref="W173:W181" si="92">U173-V173</f>
        <v>0</v>
      </c>
    </row>
    <row r="174" spans="1:23">
      <c r="A174" s="35">
        <v>2</v>
      </c>
      <c r="B174" s="2" t="s">
        <v>213</v>
      </c>
      <c r="C174" s="7">
        <v>37.754800000000003</v>
      </c>
      <c r="D174" s="126">
        <v>55</v>
      </c>
      <c r="E174" s="126">
        <v>45</v>
      </c>
      <c r="F174" s="126">
        <v>5</v>
      </c>
      <c r="G174" s="51">
        <v>37.75</v>
      </c>
      <c r="H174" s="43">
        <v>0.25</v>
      </c>
      <c r="I174" s="43">
        <v>0</v>
      </c>
      <c r="J174" s="51">
        <f t="shared" si="82"/>
        <v>47.1875</v>
      </c>
      <c r="K174" s="51">
        <f t="shared" si="83"/>
        <v>47.1875</v>
      </c>
      <c r="L174" s="88">
        <f>$G$62/G174*(D174)</f>
        <v>55</v>
      </c>
      <c r="M174" s="89">
        <f>$H$6/H174*E174</f>
        <v>37.799999999999997</v>
      </c>
      <c r="N174" s="40">
        <f t="shared" ref="N174:N181" si="93">I174/$I$103*(F174)</f>
        <v>0</v>
      </c>
      <c r="O174" s="62">
        <f t="shared" si="84"/>
        <v>92.8</v>
      </c>
      <c r="P174" s="94">
        <f t="shared" si="85"/>
        <v>47.1875</v>
      </c>
      <c r="Q174" s="41">
        <f t="shared" si="86"/>
        <v>0</v>
      </c>
      <c r="R174" s="179">
        <f t="shared" si="87"/>
        <v>1.0768135000000001</v>
      </c>
      <c r="S174" s="177">
        <f t="shared" si="88"/>
        <v>40.654878329800006</v>
      </c>
      <c r="T174" s="192">
        <f t="shared" si="89"/>
        <v>40.649709625</v>
      </c>
      <c r="U174" s="188">
        <f t="shared" si="90"/>
        <v>50.812137031250003</v>
      </c>
      <c r="V174" s="177">
        <f t="shared" si="91"/>
        <v>50.812137031250003</v>
      </c>
      <c r="W174" s="41">
        <f t="shared" si="92"/>
        <v>0</v>
      </c>
    </row>
    <row r="175" spans="1:23">
      <c r="A175" s="35">
        <v>3</v>
      </c>
      <c r="B175" s="2" t="s">
        <v>214</v>
      </c>
      <c r="C175" s="7">
        <v>42.508099999999999</v>
      </c>
      <c r="D175" s="126">
        <v>55</v>
      </c>
      <c r="E175" s="126">
        <v>45</v>
      </c>
      <c r="F175" s="126">
        <v>5</v>
      </c>
      <c r="G175" s="51">
        <v>42.51</v>
      </c>
      <c r="H175" s="43">
        <v>0.25</v>
      </c>
      <c r="I175" s="43">
        <v>0</v>
      </c>
      <c r="J175" s="51">
        <f t="shared" si="82"/>
        <v>53.137499999999996</v>
      </c>
      <c r="K175" s="51">
        <f t="shared" si="83"/>
        <v>53.137499999999996</v>
      </c>
      <c r="L175" s="88">
        <f>$G$63/G175*(D175)</f>
        <v>55</v>
      </c>
      <c r="M175" s="89">
        <f>$H$7/H175*E175</f>
        <v>37.799999999999997</v>
      </c>
      <c r="N175" s="40">
        <f t="shared" si="93"/>
        <v>0</v>
      </c>
      <c r="O175" s="62">
        <f t="shared" si="84"/>
        <v>92.8</v>
      </c>
      <c r="P175" s="94">
        <f t="shared" si="85"/>
        <v>53.137499999999996</v>
      </c>
      <c r="Q175" s="41">
        <f t="shared" si="86"/>
        <v>0</v>
      </c>
      <c r="R175" s="179">
        <f t="shared" si="87"/>
        <v>1.0768135000000001</v>
      </c>
      <c r="S175" s="177">
        <f t="shared" si="88"/>
        <v>45.77329593935</v>
      </c>
      <c r="T175" s="192">
        <f t="shared" si="89"/>
        <v>45.775341885000003</v>
      </c>
      <c r="U175" s="188">
        <f t="shared" si="90"/>
        <v>57.21917735625</v>
      </c>
      <c r="V175" s="177">
        <f t="shared" si="91"/>
        <v>57.21917735625</v>
      </c>
      <c r="W175" s="41">
        <f t="shared" si="92"/>
        <v>0</v>
      </c>
    </row>
    <row r="176" spans="1:23">
      <c r="A176" s="35">
        <v>4</v>
      </c>
      <c r="B176" s="2" t="s">
        <v>215</v>
      </c>
      <c r="C176" s="7">
        <v>33.533000000000001</v>
      </c>
      <c r="D176" s="126">
        <v>55</v>
      </c>
      <c r="E176" s="126">
        <v>45</v>
      </c>
      <c r="F176" s="126">
        <v>5</v>
      </c>
      <c r="G176" s="51">
        <v>33.53</v>
      </c>
      <c r="H176" s="43">
        <v>0.32829999999999998</v>
      </c>
      <c r="I176" s="43">
        <v>0</v>
      </c>
      <c r="J176" s="51">
        <f t="shared" si="82"/>
        <v>44.537899000000003</v>
      </c>
      <c r="K176" s="51">
        <f t="shared" si="83"/>
        <v>44.537899000000003</v>
      </c>
      <c r="L176" s="88">
        <f>$G$64/G176*(D176)</f>
        <v>55</v>
      </c>
      <c r="M176" s="89">
        <f>$H$8/H176*E176</f>
        <v>28.784648187633262</v>
      </c>
      <c r="N176" s="40">
        <f t="shared" si="93"/>
        <v>0</v>
      </c>
      <c r="O176" s="62">
        <f t="shared" si="84"/>
        <v>83.784648187633266</v>
      </c>
      <c r="P176" s="94">
        <f t="shared" si="85"/>
        <v>44.537899000000003</v>
      </c>
      <c r="Q176" s="41">
        <f t="shared" si="86"/>
        <v>0</v>
      </c>
      <c r="R176" s="179">
        <f t="shared" si="87"/>
        <v>1.0768135000000001</v>
      </c>
      <c r="S176" s="177">
        <f t="shared" si="88"/>
        <v>36.108787095500006</v>
      </c>
      <c r="T176" s="192">
        <f t="shared" si="89"/>
        <v>36.105556655000001</v>
      </c>
      <c r="U176" s="188">
        <f t="shared" si="90"/>
        <v>47.959010904836511</v>
      </c>
      <c r="V176" s="177">
        <f t="shared" si="91"/>
        <v>47.959010904836504</v>
      </c>
      <c r="W176" s="41">
        <f t="shared" si="92"/>
        <v>0</v>
      </c>
    </row>
    <row r="177" spans="1:23">
      <c r="A177" s="35">
        <v>5</v>
      </c>
      <c r="B177" s="2" t="s">
        <v>216</v>
      </c>
      <c r="C177" s="7">
        <v>37.754800000000003</v>
      </c>
      <c r="D177" s="126">
        <v>55</v>
      </c>
      <c r="E177" s="126">
        <v>45</v>
      </c>
      <c r="F177" s="126">
        <v>5</v>
      </c>
      <c r="G177" s="51">
        <v>37.75</v>
      </c>
      <c r="H177" s="43">
        <v>0.25</v>
      </c>
      <c r="I177" s="43">
        <v>0</v>
      </c>
      <c r="J177" s="51">
        <f t="shared" si="82"/>
        <v>47.1875</v>
      </c>
      <c r="K177" s="51">
        <f t="shared" si="83"/>
        <v>47.1875</v>
      </c>
      <c r="L177" s="88">
        <f>$G$65/G177*(D177)</f>
        <v>55</v>
      </c>
      <c r="M177" s="89">
        <f>$H$9/H177*E177</f>
        <v>37.799999999999997</v>
      </c>
      <c r="N177" s="40">
        <f t="shared" si="93"/>
        <v>0</v>
      </c>
      <c r="O177" s="62">
        <f t="shared" si="84"/>
        <v>92.8</v>
      </c>
      <c r="P177" s="94">
        <f t="shared" si="85"/>
        <v>47.1875</v>
      </c>
      <c r="Q177" s="41">
        <f t="shared" si="86"/>
        <v>0</v>
      </c>
      <c r="R177" s="179">
        <f t="shared" si="87"/>
        <v>1.0768135000000001</v>
      </c>
      <c r="S177" s="177">
        <f t="shared" si="88"/>
        <v>40.654878329800006</v>
      </c>
      <c r="T177" s="192">
        <f t="shared" si="89"/>
        <v>40.649709625</v>
      </c>
      <c r="U177" s="188">
        <f t="shared" si="90"/>
        <v>50.812137031250003</v>
      </c>
      <c r="V177" s="177">
        <f t="shared" si="91"/>
        <v>50.812137031250003</v>
      </c>
      <c r="W177" s="41">
        <f t="shared" si="92"/>
        <v>0</v>
      </c>
    </row>
    <row r="178" spans="1:23">
      <c r="A178" s="35">
        <v>6</v>
      </c>
      <c r="B178" s="2" t="s">
        <v>217</v>
      </c>
      <c r="C178" s="7">
        <v>28.403600000000001</v>
      </c>
      <c r="D178" s="126">
        <v>55</v>
      </c>
      <c r="E178" s="126">
        <v>45</v>
      </c>
      <c r="F178" s="126">
        <v>5</v>
      </c>
      <c r="G178" s="51">
        <v>28.4</v>
      </c>
      <c r="H178" s="43">
        <v>0.32829999999999998</v>
      </c>
      <c r="I178" s="43">
        <v>0</v>
      </c>
      <c r="J178" s="51">
        <f t="shared" si="82"/>
        <v>37.72372</v>
      </c>
      <c r="K178" s="51">
        <f t="shared" si="83"/>
        <v>37.72372</v>
      </c>
      <c r="L178" s="88">
        <f>$G$66/G178*(D178)</f>
        <v>55</v>
      </c>
      <c r="M178" s="89">
        <f>$H$10/H178*E178</f>
        <v>28.784648187633262</v>
      </c>
      <c r="N178" s="40">
        <f t="shared" si="93"/>
        <v>0</v>
      </c>
      <c r="O178" s="62">
        <f t="shared" si="84"/>
        <v>83.784648187633266</v>
      </c>
      <c r="P178" s="94">
        <f t="shared" si="85"/>
        <v>37.72372</v>
      </c>
      <c r="Q178" s="41">
        <f t="shared" si="86"/>
        <v>0</v>
      </c>
      <c r="R178" s="179">
        <f t="shared" si="87"/>
        <v>1.0768135000000001</v>
      </c>
      <c r="S178" s="177">
        <f t="shared" si="88"/>
        <v>30.585379928600002</v>
      </c>
      <c r="T178" s="192">
        <f t="shared" si="89"/>
        <v>30.581503400000003</v>
      </c>
      <c r="U178" s="188">
        <f t="shared" si="90"/>
        <v>40.621410966220004</v>
      </c>
      <c r="V178" s="177">
        <f t="shared" si="91"/>
        <v>40.621410966220004</v>
      </c>
      <c r="W178" s="41">
        <f t="shared" si="92"/>
        <v>0</v>
      </c>
    </row>
    <row r="179" spans="1:23">
      <c r="A179" s="35">
        <v>7</v>
      </c>
      <c r="B179" s="2" t="s">
        <v>218</v>
      </c>
      <c r="C179" s="7">
        <v>31.2301</v>
      </c>
      <c r="D179" s="126">
        <v>55</v>
      </c>
      <c r="E179" s="126">
        <v>45</v>
      </c>
      <c r="F179" s="126">
        <v>5</v>
      </c>
      <c r="G179" s="51">
        <v>31.23</v>
      </c>
      <c r="H179" s="43">
        <v>0.25</v>
      </c>
      <c r="I179" s="43">
        <v>0</v>
      </c>
      <c r="J179" s="51">
        <f t="shared" si="82"/>
        <v>39.037500000000001</v>
      </c>
      <c r="K179" s="51">
        <f t="shared" si="83"/>
        <v>39.037500000000001</v>
      </c>
      <c r="L179" s="88">
        <f>$G$67/G179*(D179)</f>
        <v>55</v>
      </c>
      <c r="M179" s="89">
        <f>$H$11/H179*E179</f>
        <v>37.799999999999997</v>
      </c>
      <c r="N179" s="40">
        <f t="shared" si="93"/>
        <v>0</v>
      </c>
      <c r="O179" s="62">
        <f t="shared" si="84"/>
        <v>92.8</v>
      </c>
      <c r="P179" s="94">
        <f t="shared" si="85"/>
        <v>39.037500000000001</v>
      </c>
      <c r="Q179" s="41">
        <f t="shared" si="86"/>
        <v>0</v>
      </c>
      <c r="R179" s="179">
        <f t="shared" si="87"/>
        <v>1.0768135000000001</v>
      </c>
      <c r="S179" s="177">
        <f t="shared" si="88"/>
        <v>33.628993286350003</v>
      </c>
      <c r="T179" s="192">
        <f t="shared" si="89"/>
        <v>33.628885605000001</v>
      </c>
      <c r="U179" s="188">
        <f t="shared" si="90"/>
        <v>42.036107006250006</v>
      </c>
      <c r="V179" s="177">
        <f t="shared" si="91"/>
        <v>42.036107006249999</v>
      </c>
      <c r="W179" s="41">
        <f t="shared" si="92"/>
        <v>0</v>
      </c>
    </row>
    <row r="180" spans="1:23">
      <c r="A180" s="35">
        <v>8</v>
      </c>
      <c r="B180" s="2" t="s">
        <v>219</v>
      </c>
      <c r="C180" s="7">
        <v>18.099799999999998</v>
      </c>
      <c r="D180" s="126">
        <v>55</v>
      </c>
      <c r="E180" s="126">
        <v>45</v>
      </c>
      <c r="F180" s="126">
        <v>5</v>
      </c>
      <c r="G180" s="51">
        <v>18.100000000000001</v>
      </c>
      <c r="H180" s="43">
        <v>0.25</v>
      </c>
      <c r="I180" s="43">
        <v>0</v>
      </c>
      <c r="J180" s="51">
        <f t="shared" si="82"/>
        <v>22.625</v>
      </c>
      <c r="K180" s="51">
        <f t="shared" si="83"/>
        <v>22.625</v>
      </c>
      <c r="L180" s="88">
        <f>$G$68/G180*(D180)</f>
        <v>55</v>
      </c>
      <c r="M180" s="89">
        <f>$H$12/H180*E180</f>
        <v>37.799999999999997</v>
      </c>
      <c r="N180" s="40">
        <f t="shared" si="93"/>
        <v>0</v>
      </c>
      <c r="O180" s="62">
        <f t="shared" si="84"/>
        <v>92.8</v>
      </c>
      <c r="P180" s="94">
        <f t="shared" si="85"/>
        <v>22.625</v>
      </c>
      <c r="Q180" s="41">
        <f t="shared" si="86"/>
        <v>0</v>
      </c>
      <c r="R180" s="179">
        <f t="shared" si="87"/>
        <v>1.0768135000000001</v>
      </c>
      <c r="S180" s="177">
        <f t="shared" si="88"/>
        <v>19.490108987300001</v>
      </c>
      <c r="T180" s="192">
        <f t="shared" si="89"/>
        <v>19.490324350000002</v>
      </c>
      <c r="U180" s="188">
        <f t="shared" si="90"/>
        <v>24.362905437500004</v>
      </c>
      <c r="V180" s="177">
        <f t="shared" si="91"/>
        <v>24.362905437500004</v>
      </c>
      <c r="W180" s="41">
        <f t="shared" si="92"/>
        <v>0</v>
      </c>
    </row>
    <row r="181" spans="1:23" ht="15.75" thickBot="1">
      <c r="A181" s="44">
        <v>9</v>
      </c>
      <c r="B181" s="10" t="s">
        <v>220</v>
      </c>
      <c r="C181" s="11">
        <v>20.378499999999999</v>
      </c>
      <c r="D181" s="127">
        <v>55</v>
      </c>
      <c r="E181" s="127">
        <v>45</v>
      </c>
      <c r="F181" s="126">
        <v>5</v>
      </c>
      <c r="G181" s="53">
        <v>20.38</v>
      </c>
      <c r="H181" s="46">
        <v>0.26</v>
      </c>
      <c r="I181" s="43">
        <v>0</v>
      </c>
      <c r="J181" s="51">
        <f t="shared" si="82"/>
        <v>25.678799999999999</v>
      </c>
      <c r="K181" s="51">
        <f t="shared" si="83"/>
        <v>25.678799999999999</v>
      </c>
      <c r="L181" s="90">
        <f>$G$69/G181*(D181)</f>
        <v>55</v>
      </c>
      <c r="M181" s="89">
        <f>$H$13/H181*E181</f>
        <v>36.34615384615384</v>
      </c>
      <c r="N181" s="40">
        <f t="shared" si="93"/>
        <v>0</v>
      </c>
      <c r="O181" s="63">
        <f t="shared" si="84"/>
        <v>91.34615384615384</v>
      </c>
      <c r="P181" s="95">
        <f t="shared" si="85"/>
        <v>25.678799999999999</v>
      </c>
      <c r="Q181" s="41">
        <f t="shared" si="86"/>
        <v>0</v>
      </c>
      <c r="R181" s="179">
        <f t="shared" si="87"/>
        <v>1.0768135000000001</v>
      </c>
      <c r="S181" s="177">
        <f t="shared" si="88"/>
        <v>21.943843909750001</v>
      </c>
      <c r="T181" s="192">
        <f t="shared" si="89"/>
        <v>21.94545913</v>
      </c>
      <c r="U181" s="188">
        <f t="shared" si="90"/>
        <v>27.6512785038</v>
      </c>
      <c r="V181" s="177">
        <f t="shared" si="91"/>
        <v>27.6512785038</v>
      </c>
      <c r="W181" s="41">
        <f t="shared" si="92"/>
        <v>0</v>
      </c>
    </row>
    <row r="182" spans="1:23" ht="16.5" thickBot="1">
      <c r="A182" s="265" t="s">
        <v>77</v>
      </c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121"/>
      <c r="O182" s="64">
        <f>SUM(O173:O181)</f>
        <v>814.26160406757413</v>
      </c>
      <c r="P182" s="55"/>
    </row>
  </sheetData>
  <sheetProtection algorithmName="SHA-512" hashValue="TEcdlPUFip0AwnEIPEJGOMe//Ty94YUo1Px5G2JdRNyBQyzvu5Bg5qdOEjNa3ZuGlVgivui84it/luqOistOYw==" saltValue="kJCxgIoIRFzbeOqrOhNULA==" spinCount="100000" sheet="1" objects="1" scenarios="1"/>
  <mergeCells count="14">
    <mergeCell ref="A1:C1"/>
    <mergeCell ref="A14:M14"/>
    <mergeCell ref="A182:M182"/>
    <mergeCell ref="A168:M168"/>
    <mergeCell ref="A154:M154"/>
    <mergeCell ref="A140:M140"/>
    <mergeCell ref="A126:M126"/>
    <mergeCell ref="A112:M112"/>
    <mergeCell ref="A98:M98"/>
    <mergeCell ref="A84:M84"/>
    <mergeCell ref="A70:M70"/>
    <mergeCell ref="A56:M56"/>
    <mergeCell ref="A42:M42"/>
    <mergeCell ref="A28:M28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2836-D537-42DF-A89A-02F9E2B249B1}">
  <dimension ref="A1:W156"/>
  <sheetViews>
    <sheetView topLeftCell="A145" workbookViewId="0">
      <selection activeCell="F148" sqref="F148"/>
    </sheetView>
  </sheetViews>
  <sheetFormatPr defaultColWidth="9.140625" defaultRowHeight="15"/>
  <cols>
    <col min="1" max="1" width="15.7109375" style="24" bestFit="1" customWidth="1"/>
    <col min="2" max="2" width="30.140625" style="24" customWidth="1"/>
    <col min="3" max="3" width="14.140625" style="49" customWidth="1"/>
    <col min="4" max="4" width="11.42578125" style="128" customWidth="1"/>
    <col min="5" max="6" width="16.28515625" style="128" customWidth="1"/>
    <col min="7" max="7" width="14.7109375" style="49" customWidth="1"/>
    <col min="8" max="8" width="11.7109375" style="131" customWidth="1"/>
    <col min="9" max="9" width="14.28515625" style="131" customWidth="1"/>
    <col min="10" max="10" width="11.7109375" style="49" customWidth="1"/>
    <col min="11" max="11" width="15.28515625" style="49" customWidth="1"/>
    <col min="12" max="12" width="10.7109375" style="23" customWidth="1"/>
    <col min="13" max="14" width="14.7109375" style="22" customWidth="1"/>
    <col min="15" max="15" width="9.7109375" style="22" customWidth="1"/>
    <col min="16" max="16" width="17.5703125" style="20" customWidth="1"/>
    <col min="17" max="17" width="9.140625" style="24" customWidth="1"/>
    <col min="18" max="18" width="13.28515625" style="171" customWidth="1"/>
    <col min="19" max="19" width="12.85546875" style="41" customWidth="1"/>
    <col min="20" max="20" width="15.140625" style="258" bestFit="1" customWidth="1"/>
    <col min="21" max="21" width="9.140625" style="258"/>
    <col min="22" max="22" width="18.28515625" style="24" customWidth="1"/>
    <col min="23" max="16384" width="9.140625" style="24"/>
  </cols>
  <sheetData>
    <row r="1" spans="1:17" ht="15.75">
      <c r="A1" s="264" t="s">
        <v>128</v>
      </c>
      <c r="B1" s="264"/>
      <c r="C1" s="264"/>
      <c r="D1" s="122"/>
      <c r="E1" s="122"/>
      <c r="F1" s="122"/>
      <c r="G1" s="20"/>
      <c r="H1" s="21"/>
      <c r="I1" s="21"/>
      <c r="J1" s="20"/>
      <c r="K1" s="20"/>
      <c r="L1" s="22"/>
    </row>
    <row r="2" spans="1:17" ht="15.75">
      <c r="A2" s="168"/>
      <c r="B2" s="168"/>
      <c r="C2" s="25"/>
      <c r="D2" s="122"/>
      <c r="E2" s="122"/>
      <c r="F2" s="122"/>
      <c r="G2" s="20"/>
      <c r="H2" s="21"/>
      <c r="I2" s="21"/>
      <c r="J2" s="20"/>
      <c r="K2" s="20"/>
      <c r="L2" s="22"/>
    </row>
    <row r="3" spans="1:17" ht="15.75" hidden="1">
      <c r="A3" s="70" t="s">
        <v>31</v>
      </c>
      <c r="B3" s="27" t="s">
        <v>32</v>
      </c>
      <c r="C3" s="56"/>
      <c r="D3" s="123"/>
      <c r="E3" s="124" t="s">
        <v>33</v>
      </c>
      <c r="F3" s="123"/>
      <c r="G3" s="28"/>
      <c r="H3" s="29"/>
      <c r="I3" s="29"/>
      <c r="J3" s="28"/>
      <c r="K3" s="28"/>
      <c r="L3" s="30"/>
      <c r="M3" s="30"/>
      <c r="N3" s="30"/>
      <c r="O3" s="60"/>
      <c r="P3" s="32"/>
    </row>
    <row r="4" spans="1:17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17" hidden="1">
      <c r="A5" s="35">
        <v>1</v>
      </c>
      <c r="B5" s="2" t="s">
        <v>129</v>
      </c>
      <c r="C5" s="7">
        <v>25.227399999999999</v>
      </c>
      <c r="D5" s="126">
        <v>55</v>
      </c>
      <c r="E5" s="126">
        <v>45</v>
      </c>
      <c r="F5" s="126">
        <v>5</v>
      </c>
      <c r="G5" s="42">
        <v>31.54</v>
      </c>
      <c r="H5" s="43">
        <v>0.21</v>
      </c>
      <c r="I5" s="43">
        <v>0</v>
      </c>
      <c r="J5" s="51">
        <f t="shared" ref="J5:J11" si="0">G5+(G5*H5)</f>
        <v>38.163399999999996</v>
      </c>
      <c r="K5" s="51">
        <f t="shared" ref="K5:K11" si="1">J5-(J5*I5)</f>
        <v>38.163399999999996</v>
      </c>
      <c r="L5" s="88">
        <f>$G$53/G5*(D5)</f>
        <v>43.996512365250474</v>
      </c>
      <c r="M5" s="89">
        <f>$H$5/H5*E5</f>
        <v>45</v>
      </c>
      <c r="N5" s="40">
        <f>I5/$I$89*(F5)</f>
        <v>0</v>
      </c>
      <c r="O5" s="62">
        <f>L5+M5+N5</f>
        <v>88.996512365250481</v>
      </c>
      <c r="P5" s="94">
        <f>G5+(G5*H5)</f>
        <v>38.163399999999996</v>
      </c>
      <c r="Q5" s="41">
        <f>J5-P5</f>
        <v>0</v>
      </c>
    </row>
    <row r="6" spans="1:17" hidden="1">
      <c r="A6" s="35">
        <v>2</v>
      </c>
      <c r="B6" s="2" t="s">
        <v>130</v>
      </c>
      <c r="C6" s="7">
        <v>27.7379</v>
      </c>
      <c r="D6" s="126">
        <v>55</v>
      </c>
      <c r="E6" s="126">
        <v>45</v>
      </c>
      <c r="F6" s="126">
        <v>5</v>
      </c>
      <c r="G6" s="42">
        <v>34.68</v>
      </c>
      <c r="H6" s="43">
        <v>0.21</v>
      </c>
      <c r="I6" s="43">
        <v>0</v>
      </c>
      <c r="J6" s="51">
        <f t="shared" si="0"/>
        <v>41.962800000000001</v>
      </c>
      <c r="K6" s="51">
        <f t="shared" si="1"/>
        <v>41.962800000000001</v>
      </c>
      <c r="L6" s="88">
        <f>$G$54/G6*(D6)</f>
        <v>43.99365628604383</v>
      </c>
      <c r="M6" s="89">
        <f>$H$6/H6*E6</f>
        <v>45</v>
      </c>
      <c r="N6" s="40">
        <f t="shared" ref="N6:N11" si="2">I6/$I$89*(F6)</f>
        <v>0</v>
      </c>
      <c r="O6" s="62">
        <f t="shared" ref="O6:O11" si="3">L6+M6+N6</f>
        <v>88.99365628604383</v>
      </c>
      <c r="P6" s="94">
        <f t="shared" ref="P6:P11" si="4">G6+(G6*H6)</f>
        <v>41.962800000000001</v>
      </c>
      <c r="Q6" s="41">
        <f t="shared" ref="Q6:Q11" si="5">J6-P6</f>
        <v>0</v>
      </c>
    </row>
    <row r="7" spans="1:17" hidden="1">
      <c r="A7" s="35">
        <v>3</v>
      </c>
      <c r="B7" s="2" t="s">
        <v>131</v>
      </c>
      <c r="C7" s="7">
        <v>41.511800000000001</v>
      </c>
      <c r="D7" s="126">
        <v>55</v>
      </c>
      <c r="E7" s="126">
        <v>45</v>
      </c>
      <c r="F7" s="126">
        <v>5</v>
      </c>
      <c r="G7" s="42">
        <v>51.89</v>
      </c>
      <c r="H7" s="43">
        <v>0.21</v>
      </c>
      <c r="I7" s="43">
        <v>0</v>
      </c>
      <c r="J7" s="51">
        <f t="shared" si="0"/>
        <v>62.786900000000003</v>
      </c>
      <c r="K7" s="51">
        <f t="shared" si="1"/>
        <v>62.786900000000003</v>
      </c>
      <c r="L7" s="88">
        <f>$G$55/G7*(D7)</f>
        <v>43.997880131046443</v>
      </c>
      <c r="M7" s="89">
        <f>$H$7/H7*E7</f>
        <v>45</v>
      </c>
      <c r="N7" s="40">
        <f t="shared" si="2"/>
        <v>0</v>
      </c>
      <c r="O7" s="62">
        <f t="shared" si="3"/>
        <v>88.997880131046443</v>
      </c>
      <c r="P7" s="94">
        <f t="shared" si="4"/>
        <v>62.786900000000003</v>
      </c>
      <c r="Q7" s="41">
        <f t="shared" si="5"/>
        <v>0</v>
      </c>
    </row>
    <row r="8" spans="1:17" hidden="1">
      <c r="A8" s="35">
        <v>4</v>
      </c>
      <c r="B8" s="2" t="s">
        <v>132</v>
      </c>
      <c r="C8" s="7">
        <v>31.979600000000001</v>
      </c>
      <c r="D8" s="126">
        <v>55</v>
      </c>
      <c r="E8" s="126">
        <v>45</v>
      </c>
      <c r="F8" s="126">
        <v>5</v>
      </c>
      <c r="G8" s="42">
        <v>39.979999999999997</v>
      </c>
      <c r="H8" s="43">
        <v>0.21</v>
      </c>
      <c r="I8" s="43">
        <v>0</v>
      </c>
      <c r="J8" s="51">
        <f t="shared" si="0"/>
        <v>48.375799999999998</v>
      </c>
      <c r="K8" s="51">
        <f t="shared" si="1"/>
        <v>48.375799999999998</v>
      </c>
      <c r="L8" s="88">
        <f>$G$56/G8*(D8)</f>
        <v>43.99449724862432</v>
      </c>
      <c r="M8" s="89">
        <f>$H$8/H8*E8</f>
        <v>45</v>
      </c>
      <c r="N8" s="40">
        <f t="shared" si="2"/>
        <v>0</v>
      </c>
      <c r="O8" s="62">
        <f t="shared" si="3"/>
        <v>88.994497248624327</v>
      </c>
      <c r="P8" s="94">
        <f t="shared" si="4"/>
        <v>48.375799999999998</v>
      </c>
      <c r="Q8" s="41">
        <f t="shared" si="5"/>
        <v>0</v>
      </c>
    </row>
    <row r="9" spans="1:17" hidden="1">
      <c r="A9" s="35">
        <v>5</v>
      </c>
      <c r="B9" s="2" t="s">
        <v>133</v>
      </c>
      <c r="C9" s="7">
        <v>36.869900000000001</v>
      </c>
      <c r="D9" s="126">
        <v>55</v>
      </c>
      <c r="E9" s="126">
        <v>45</v>
      </c>
      <c r="F9" s="126">
        <v>5</v>
      </c>
      <c r="G9" s="42">
        <v>46.09</v>
      </c>
      <c r="H9" s="43">
        <v>0.21</v>
      </c>
      <c r="I9" s="43">
        <v>0</v>
      </c>
      <c r="J9" s="51">
        <f t="shared" si="0"/>
        <v>55.768900000000002</v>
      </c>
      <c r="K9" s="51">
        <f t="shared" si="1"/>
        <v>55.768900000000002</v>
      </c>
      <c r="L9" s="88">
        <f>$G$57/G9*(D9)</f>
        <v>43.997613365155125</v>
      </c>
      <c r="M9" s="89">
        <f>$H$9/H9*E9</f>
        <v>45</v>
      </c>
      <c r="N9" s="40">
        <f t="shared" si="2"/>
        <v>0</v>
      </c>
      <c r="O9" s="62">
        <f t="shared" si="3"/>
        <v>88.997613365155132</v>
      </c>
      <c r="P9" s="94">
        <f t="shared" si="4"/>
        <v>55.768900000000002</v>
      </c>
      <c r="Q9" s="41">
        <f t="shared" si="5"/>
        <v>0</v>
      </c>
    </row>
    <row r="10" spans="1:17" hidden="1">
      <c r="A10" s="35">
        <v>6</v>
      </c>
      <c r="B10" s="2" t="s">
        <v>134</v>
      </c>
      <c r="C10" s="7">
        <v>30.498100000000001</v>
      </c>
      <c r="D10" s="126">
        <v>55</v>
      </c>
      <c r="E10" s="126">
        <v>45</v>
      </c>
      <c r="F10" s="126">
        <v>5</v>
      </c>
      <c r="G10" s="42">
        <v>38.11</v>
      </c>
      <c r="H10" s="43">
        <v>0.21</v>
      </c>
      <c r="I10" s="43">
        <v>0</v>
      </c>
      <c r="J10" s="51">
        <f t="shared" si="0"/>
        <v>46.113100000000003</v>
      </c>
      <c r="K10" s="51">
        <f t="shared" si="1"/>
        <v>46.113100000000003</v>
      </c>
      <c r="L10" s="88">
        <f>$G$34/G10*(D10)</f>
        <v>44.017318289162951</v>
      </c>
      <c r="M10" s="89">
        <f>$H$10/H10*E10</f>
        <v>45</v>
      </c>
      <c r="N10" s="40">
        <f t="shared" si="2"/>
        <v>0</v>
      </c>
      <c r="O10" s="62">
        <f t="shared" si="3"/>
        <v>89.017318289162944</v>
      </c>
      <c r="P10" s="94">
        <f t="shared" si="4"/>
        <v>46.113100000000003</v>
      </c>
      <c r="Q10" s="41">
        <f t="shared" si="5"/>
        <v>0</v>
      </c>
    </row>
    <row r="11" spans="1:17" ht="15.75" hidden="1" thickBot="1">
      <c r="A11" s="44">
        <v>7</v>
      </c>
      <c r="B11" s="10" t="s">
        <v>135</v>
      </c>
      <c r="C11" s="11">
        <v>35.161900000000003</v>
      </c>
      <c r="D11" s="127">
        <v>55</v>
      </c>
      <c r="E11" s="127">
        <v>45</v>
      </c>
      <c r="F11" s="126">
        <v>5</v>
      </c>
      <c r="G11" s="67">
        <v>43.95</v>
      </c>
      <c r="H11" s="46">
        <v>0.21</v>
      </c>
      <c r="I11" s="43">
        <v>0</v>
      </c>
      <c r="J11" s="51">
        <f t="shared" si="0"/>
        <v>53.179500000000004</v>
      </c>
      <c r="K11" s="51">
        <f t="shared" si="1"/>
        <v>53.179500000000004</v>
      </c>
      <c r="L11" s="88">
        <f>$G$59/G11*(D11)</f>
        <v>43.999999999999993</v>
      </c>
      <c r="M11" s="89">
        <f>$H$11/H11*E11</f>
        <v>45</v>
      </c>
      <c r="N11" s="40">
        <f t="shared" si="2"/>
        <v>0</v>
      </c>
      <c r="O11" s="62">
        <f t="shared" si="3"/>
        <v>89</v>
      </c>
      <c r="P11" s="95">
        <f t="shared" si="4"/>
        <v>53.179500000000004</v>
      </c>
      <c r="Q11" s="41">
        <f t="shared" si="5"/>
        <v>0</v>
      </c>
    </row>
    <row r="12" spans="1:17" ht="16.5" hidden="1" thickBot="1">
      <c r="A12" s="265" t="s">
        <v>77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121"/>
      <c r="O12" s="64">
        <f>SUM(O5:O11)</f>
        <v>622.99747768528312</v>
      </c>
      <c r="P12" s="55"/>
    </row>
    <row r="13" spans="1:17" hidden="1"/>
    <row r="14" spans="1:17" ht="15.75" hidden="1" thickBot="1"/>
    <row r="15" spans="1:17" ht="15.75" hidden="1">
      <c r="A15" s="70" t="s">
        <v>31</v>
      </c>
      <c r="B15" s="27" t="s">
        <v>1</v>
      </c>
      <c r="C15" s="56"/>
      <c r="D15" s="123"/>
      <c r="E15" s="123"/>
      <c r="F15" s="123"/>
      <c r="G15" s="28"/>
      <c r="H15" s="29"/>
      <c r="I15" s="29"/>
      <c r="J15" s="28"/>
      <c r="K15" s="28"/>
      <c r="L15" s="30"/>
      <c r="M15" s="30"/>
      <c r="N15" s="30"/>
      <c r="O15" s="60"/>
      <c r="P15" s="32"/>
    </row>
    <row r="16" spans="1:17" ht="78.75" hidden="1">
      <c r="A16" s="12" t="s">
        <v>34</v>
      </c>
      <c r="B16" s="1" t="s">
        <v>35</v>
      </c>
      <c r="C16" s="6" t="s">
        <v>36</v>
      </c>
      <c r="D16" s="125" t="s">
        <v>37</v>
      </c>
      <c r="E16" s="125" t="s">
        <v>38</v>
      </c>
      <c r="F16" s="125" t="s">
        <v>39</v>
      </c>
      <c r="G16" s="6" t="s">
        <v>40</v>
      </c>
      <c r="H16" s="5" t="s">
        <v>41</v>
      </c>
      <c r="I16" s="5" t="s">
        <v>42</v>
      </c>
      <c r="J16" s="6" t="s">
        <v>43</v>
      </c>
      <c r="K16" s="6" t="s">
        <v>44</v>
      </c>
      <c r="L16" s="33" t="s">
        <v>45</v>
      </c>
      <c r="M16" s="33" t="s">
        <v>46</v>
      </c>
      <c r="N16" s="33" t="s">
        <v>47</v>
      </c>
      <c r="O16" s="61" t="s">
        <v>48</v>
      </c>
      <c r="P16" s="91" t="s">
        <v>49</v>
      </c>
    </row>
    <row r="17" spans="1:17" hidden="1">
      <c r="A17" s="35">
        <v>1</v>
      </c>
      <c r="B17" s="2" t="s">
        <v>129</v>
      </c>
      <c r="C17" s="7">
        <v>25.227399999999999</v>
      </c>
      <c r="D17" s="126">
        <v>55</v>
      </c>
      <c r="E17" s="126">
        <v>45</v>
      </c>
      <c r="F17" s="126">
        <v>5</v>
      </c>
      <c r="G17" s="51">
        <v>0</v>
      </c>
      <c r="H17" s="43">
        <v>0</v>
      </c>
      <c r="I17" s="43">
        <v>0</v>
      </c>
      <c r="J17" s="51">
        <f t="shared" ref="J17:J23" si="6">G17+(G17*H17)</f>
        <v>0</v>
      </c>
      <c r="K17" s="51">
        <f t="shared" ref="K17:K23" si="7">J17-(J17*I17)</f>
        <v>0</v>
      </c>
      <c r="L17" s="88">
        <v>0</v>
      </c>
      <c r="M17" s="88">
        <v>0</v>
      </c>
      <c r="N17" s="40">
        <f>I17/$I$89*(F17)</f>
        <v>0</v>
      </c>
      <c r="O17" s="62">
        <f t="shared" ref="O17:O23" si="8">L17+M17+N17</f>
        <v>0</v>
      </c>
      <c r="P17" s="94">
        <v>0</v>
      </c>
      <c r="Q17" s="41">
        <f t="shared" ref="Q17:Q23" si="9">J17-P17</f>
        <v>0</v>
      </c>
    </row>
    <row r="18" spans="1:17" hidden="1">
      <c r="A18" s="35">
        <v>2</v>
      </c>
      <c r="B18" s="2" t="s">
        <v>130</v>
      </c>
      <c r="C18" s="7">
        <v>27.7379</v>
      </c>
      <c r="D18" s="126">
        <v>55</v>
      </c>
      <c r="E18" s="126">
        <v>45</v>
      </c>
      <c r="F18" s="126">
        <v>5</v>
      </c>
      <c r="G18" s="51">
        <v>0</v>
      </c>
      <c r="H18" s="43">
        <v>0</v>
      </c>
      <c r="I18" s="43">
        <v>0</v>
      </c>
      <c r="J18" s="51">
        <f t="shared" si="6"/>
        <v>0</v>
      </c>
      <c r="K18" s="51">
        <f t="shared" si="7"/>
        <v>0</v>
      </c>
      <c r="L18" s="88">
        <v>0</v>
      </c>
      <c r="M18" s="88">
        <v>0</v>
      </c>
      <c r="N18" s="40">
        <f t="shared" ref="N18:N23" si="10">I18/$I$89*(F18)</f>
        <v>0</v>
      </c>
      <c r="O18" s="62">
        <f t="shared" si="8"/>
        <v>0</v>
      </c>
      <c r="P18" s="94">
        <v>0</v>
      </c>
      <c r="Q18" s="41">
        <f t="shared" si="9"/>
        <v>0</v>
      </c>
    </row>
    <row r="19" spans="1:17" hidden="1">
      <c r="A19" s="35">
        <v>3</v>
      </c>
      <c r="B19" s="2" t="s">
        <v>131</v>
      </c>
      <c r="C19" s="7">
        <v>41.511800000000001</v>
      </c>
      <c r="D19" s="126">
        <v>55</v>
      </c>
      <c r="E19" s="126">
        <v>45</v>
      </c>
      <c r="F19" s="126">
        <v>5</v>
      </c>
      <c r="G19" s="51">
        <v>0</v>
      </c>
      <c r="H19" s="43">
        <v>0</v>
      </c>
      <c r="I19" s="43">
        <v>0</v>
      </c>
      <c r="J19" s="51">
        <f t="shared" si="6"/>
        <v>0</v>
      </c>
      <c r="K19" s="51">
        <f t="shared" si="7"/>
        <v>0</v>
      </c>
      <c r="L19" s="88">
        <v>0</v>
      </c>
      <c r="M19" s="88">
        <v>0</v>
      </c>
      <c r="N19" s="40">
        <f t="shared" si="10"/>
        <v>0</v>
      </c>
      <c r="O19" s="62">
        <f t="shared" si="8"/>
        <v>0</v>
      </c>
      <c r="P19" s="94">
        <v>0</v>
      </c>
      <c r="Q19" s="41">
        <f t="shared" si="9"/>
        <v>0</v>
      </c>
    </row>
    <row r="20" spans="1:17" hidden="1">
      <c r="A20" s="35">
        <v>4</v>
      </c>
      <c r="B20" s="2" t="s">
        <v>132</v>
      </c>
      <c r="C20" s="7">
        <v>31.979600000000001</v>
      </c>
      <c r="D20" s="126">
        <v>55</v>
      </c>
      <c r="E20" s="126">
        <v>45</v>
      </c>
      <c r="F20" s="126">
        <v>5</v>
      </c>
      <c r="G20" s="51">
        <v>0</v>
      </c>
      <c r="H20" s="43">
        <v>0</v>
      </c>
      <c r="I20" s="43">
        <v>0</v>
      </c>
      <c r="J20" s="51">
        <f t="shared" si="6"/>
        <v>0</v>
      </c>
      <c r="K20" s="51">
        <f t="shared" si="7"/>
        <v>0</v>
      </c>
      <c r="L20" s="88">
        <v>0</v>
      </c>
      <c r="M20" s="88">
        <v>0</v>
      </c>
      <c r="N20" s="40">
        <f t="shared" si="10"/>
        <v>0</v>
      </c>
      <c r="O20" s="62">
        <f t="shared" si="8"/>
        <v>0</v>
      </c>
      <c r="P20" s="94">
        <v>0</v>
      </c>
      <c r="Q20" s="41">
        <f t="shared" si="9"/>
        <v>0</v>
      </c>
    </row>
    <row r="21" spans="1:17" hidden="1">
      <c r="A21" s="35">
        <v>5</v>
      </c>
      <c r="B21" s="2" t="s">
        <v>133</v>
      </c>
      <c r="C21" s="7">
        <v>36.869900000000001</v>
      </c>
      <c r="D21" s="126">
        <v>55</v>
      </c>
      <c r="E21" s="126">
        <v>45</v>
      </c>
      <c r="F21" s="126">
        <v>5</v>
      </c>
      <c r="G21" s="51">
        <v>0</v>
      </c>
      <c r="H21" s="43">
        <v>0</v>
      </c>
      <c r="I21" s="43">
        <v>0</v>
      </c>
      <c r="J21" s="51">
        <f t="shared" si="6"/>
        <v>0</v>
      </c>
      <c r="K21" s="51">
        <f t="shared" si="7"/>
        <v>0</v>
      </c>
      <c r="L21" s="88">
        <v>0</v>
      </c>
      <c r="M21" s="88">
        <v>0</v>
      </c>
      <c r="N21" s="40">
        <f t="shared" si="10"/>
        <v>0</v>
      </c>
      <c r="O21" s="62">
        <f t="shared" si="8"/>
        <v>0</v>
      </c>
      <c r="P21" s="94">
        <v>0</v>
      </c>
      <c r="Q21" s="41">
        <f t="shared" si="9"/>
        <v>0</v>
      </c>
    </row>
    <row r="22" spans="1:17" hidden="1">
      <c r="A22" s="35">
        <v>6</v>
      </c>
      <c r="B22" s="2" t="s">
        <v>134</v>
      </c>
      <c r="C22" s="7">
        <v>30.498100000000001</v>
      </c>
      <c r="D22" s="126">
        <v>55</v>
      </c>
      <c r="E22" s="126">
        <v>45</v>
      </c>
      <c r="F22" s="126">
        <v>5</v>
      </c>
      <c r="G22" s="51">
        <v>0</v>
      </c>
      <c r="H22" s="43">
        <v>0</v>
      </c>
      <c r="I22" s="43">
        <v>0</v>
      </c>
      <c r="J22" s="51">
        <f t="shared" si="6"/>
        <v>0</v>
      </c>
      <c r="K22" s="51">
        <f t="shared" si="7"/>
        <v>0</v>
      </c>
      <c r="L22" s="88">
        <v>0</v>
      </c>
      <c r="M22" s="88">
        <v>0</v>
      </c>
      <c r="N22" s="40">
        <f t="shared" si="10"/>
        <v>0</v>
      </c>
      <c r="O22" s="62">
        <f t="shared" si="8"/>
        <v>0</v>
      </c>
      <c r="P22" s="94">
        <v>0</v>
      </c>
      <c r="Q22" s="41">
        <f t="shared" si="9"/>
        <v>0</v>
      </c>
    </row>
    <row r="23" spans="1:17" ht="15.75" hidden="1" thickBot="1">
      <c r="A23" s="44">
        <v>7</v>
      </c>
      <c r="B23" s="10" t="s">
        <v>135</v>
      </c>
      <c r="C23" s="11">
        <v>35.161900000000003</v>
      </c>
      <c r="D23" s="127">
        <v>55</v>
      </c>
      <c r="E23" s="127">
        <v>45</v>
      </c>
      <c r="F23" s="126">
        <v>5</v>
      </c>
      <c r="G23" s="53">
        <v>0</v>
      </c>
      <c r="H23" s="46">
        <v>0</v>
      </c>
      <c r="I23" s="43">
        <v>0</v>
      </c>
      <c r="J23" s="51">
        <f t="shared" si="6"/>
        <v>0</v>
      </c>
      <c r="K23" s="51">
        <f t="shared" si="7"/>
        <v>0</v>
      </c>
      <c r="L23" s="90">
        <v>0</v>
      </c>
      <c r="M23" s="90">
        <v>0</v>
      </c>
      <c r="N23" s="40">
        <f t="shared" si="10"/>
        <v>0</v>
      </c>
      <c r="O23" s="62">
        <f t="shared" si="8"/>
        <v>0</v>
      </c>
      <c r="P23" s="95">
        <v>0</v>
      </c>
      <c r="Q23" s="41">
        <f t="shared" si="9"/>
        <v>0</v>
      </c>
    </row>
    <row r="24" spans="1:17" ht="16.5" hidden="1" thickBot="1">
      <c r="A24" s="265" t="s">
        <v>77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121"/>
      <c r="O24" s="64">
        <f>SUM(O17:O23)</f>
        <v>0</v>
      </c>
      <c r="P24" s="55"/>
    </row>
    <row r="25" spans="1:17" hidden="1"/>
    <row r="26" spans="1:17" ht="15.75" hidden="1" thickBot="1"/>
    <row r="27" spans="1:17" ht="15.75" hidden="1">
      <c r="A27" s="70" t="s">
        <v>31</v>
      </c>
      <c r="B27" s="27" t="s">
        <v>2</v>
      </c>
      <c r="C27" s="56"/>
      <c r="D27" s="123"/>
      <c r="E27" s="123"/>
      <c r="F27" s="123"/>
      <c r="G27" s="28"/>
      <c r="H27" s="29"/>
      <c r="I27" s="29"/>
      <c r="J27" s="28"/>
      <c r="K27" s="28"/>
      <c r="L27" s="30"/>
      <c r="M27" s="30"/>
      <c r="N27" s="30"/>
      <c r="O27" s="60"/>
      <c r="P27" s="32"/>
    </row>
    <row r="28" spans="1:17" ht="78.75" hidden="1">
      <c r="A28" s="12" t="s">
        <v>34</v>
      </c>
      <c r="B28" s="1" t="s">
        <v>35</v>
      </c>
      <c r="C28" s="6" t="s">
        <v>36</v>
      </c>
      <c r="D28" s="125" t="s">
        <v>37</v>
      </c>
      <c r="E28" s="125" t="s">
        <v>38</v>
      </c>
      <c r="F28" s="125" t="s">
        <v>39</v>
      </c>
      <c r="G28" s="6" t="s">
        <v>40</v>
      </c>
      <c r="H28" s="5" t="s">
        <v>41</v>
      </c>
      <c r="I28" s="5" t="s">
        <v>42</v>
      </c>
      <c r="J28" s="6" t="s">
        <v>43</v>
      </c>
      <c r="K28" s="6" t="s">
        <v>44</v>
      </c>
      <c r="L28" s="33" t="s">
        <v>45</v>
      </c>
      <c r="M28" s="33" t="s">
        <v>46</v>
      </c>
      <c r="N28" s="33" t="s">
        <v>47</v>
      </c>
      <c r="O28" s="61" t="s">
        <v>48</v>
      </c>
      <c r="P28" s="91" t="s">
        <v>49</v>
      </c>
    </row>
    <row r="29" spans="1:17" hidden="1">
      <c r="A29" s="35">
        <v>1</v>
      </c>
      <c r="B29" s="2" t="s">
        <v>129</v>
      </c>
      <c r="C29" s="7">
        <v>25.227399999999999</v>
      </c>
      <c r="D29" s="126">
        <v>55</v>
      </c>
      <c r="E29" s="126">
        <v>45</v>
      </c>
      <c r="F29" s="126">
        <v>5</v>
      </c>
      <c r="G29" s="51">
        <v>25.5</v>
      </c>
      <c r="H29" s="43">
        <v>0.55000000000000004</v>
      </c>
      <c r="I29" s="43">
        <v>5.0000000000000001E-3</v>
      </c>
      <c r="J29" s="51">
        <f t="shared" ref="J29:J35" si="11">G29+(G29*H29)</f>
        <v>39.524999999999999</v>
      </c>
      <c r="K29" s="51">
        <f t="shared" ref="K29:K35" si="12">J29-(J29*I29)</f>
        <v>39.327374999999996</v>
      </c>
      <c r="L29" s="88">
        <f>$G$53/G29*(D29)</f>
        <v>54.417647058823526</v>
      </c>
      <c r="M29" s="89">
        <f>$H$5/H29*E29</f>
        <v>17.18181818181818</v>
      </c>
      <c r="N29" s="40">
        <f>I29/$I$89*(F29)</f>
        <v>1.25</v>
      </c>
      <c r="O29" s="62">
        <f t="shared" ref="O29:O35" si="13">L29+M29+N29</f>
        <v>72.849465240641706</v>
      </c>
      <c r="P29" s="94">
        <f t="shared" ref="P29:P35" si="14">G29+(G29*H29)</f>
        <v>39.524999999999999</v>
      </c>
      <c r="Q29" s="41">
        <f t="shared" ref="Q29:Q35" si="15">J29-P29</f>
        <v>0</v>
      </c>
    </row>
    <row r="30" spans="1:17" hidden="1">
      <c r="A30" s="35">
        <v>2</v>
      </c>
      <c r="B30" s="2" t="s">
        <v>130</v>
      </c>
      <c r="C30" s="7">
        <v>27.7379</v>
      </c>
      <c r="D30" s="126">
        <v>55</v>
      </c>
      <c r="E30" s="126">
        <v>45</v>
      </c>
      <c r="F30" s="126">
        <v>5</v>
      </c>
      <c r="G30" s="51">
        <v>28</v>
      </c>
      <c r="H30" s="43">
        <v>0.55000000000000004</v>
      </c>
      <c r="I30" s="43">
        <v>5.0000000000000001E-3</v>
      </c>
      <c r="J30" s="51">
        <f t="shared" si="11"/>
        <v>43.400000000000006</v>
      </c>
      <c r="K30" s="51">
        <f t="shared" si="12"/>
        <v>43.183000000000007</v>
      </c>
      <c r="L30" s="88">
        <f>$G$54/G30*(D30)</f>
        <v>54.489285714285714</v>
      </c>
      <c r="M30" s="89">
        <f>$H$6/H30*E30</f>
        <v>17.18181818181818</v>
      </c>
      <c r="N30" s="40">
        <f t="shared" ref="N30:N35" si="16">I30/$I$89*(F30)</f>
        <v>1.25</v>
      </c>
      <c r="O30" s="62">
        <f t="shared" si="13"/>
        <v>72.921103896103887</v>
      </c>
      <c r="P30" s="94">
        <f t="shared" si="14"/>
        <v>43.400000000000006</v>
      </c>
      <c r="Q30" s="41">
        <f t="shared" si="15"/>
        <v>0</v>
      </c>
    </row>
    <row r="31" spans="1:17" hidden="1">
      <c r="A31" s="35">
        <v>3</v>
      </c>
      <c r="B31" s="2" t="s">
        <v>131</v>
      </c>
      <c r="C31" s="7">
        <v>41.511800000000001</v>
      </c>
      <c r="D31" s="126">
        <v>55</v>
      </c>
      <c r="E31" s="126">
        <v>45</v>
      </c>
      <c r="F31" s="126">
        <v>5</v>
      </c>
      <c r="G31" s="51">
        <v>42</v>
      </c>
      <c r="H31" s="43">
        <v>0.55000000000000004</v>
      </c>
      <c r="I31" s="43">
        <v>5.0000000000000001E-3</v>
      </c>
      <c r="J31" s="51">
        <f t="shared" si="11"/>
        <v>65.099999999999994</v>
      </c>
      <c r="K31" s="51">
        <f t="shared" si="12"/>
        <v>64.774499999999989</v>
      </c>
      <c r="L31" s="88">
        <f>$G$55/G31*(D31)</f>
        <v>54.358333333333334</v>
      </c>
      <c r="M31" s="89">
        <f>$H$7/H31*E31</f>
        <v>17.18181818181818</v>
      </c>
      <c r="N31" s="40">
        <f t="shared" si="16"/>
        <v>1.25</v>
      </c>
      <c r="O31" s="62">
        <f t="shared" si="13"/>
        <v>72.790151515151507</v>
      </c>
      <c r="P31" s="94">
        <f t="shared" si="14"/>
        <v>65.099999999999994</v>
      </c>
      <c r="Q31" s="41">
        <f t="shared" si="15"/>
        <v>0</v>
      </c>
    </row>
    <row r="32" spans="1:17" hidden="1">
      <c r="A32" s="35">
        <v>4</v>
      </c>
      <c r="B32" s="2" t="s">
        <v>132</v>
      </c>
      <c r="C32" s="7">
        <v>31.979600000000001</v>
      </c>
      <c r="D32" s="126">
        <v>55</v>
      </c>
      <c r="E32" s="126">
        <v>45</v>
      </c>
      <c r="F32" s="126">
        <v>5</v>
      </c>
      <c r="G32" s="51">
        <v>32</v>
      </c>
      <c r="H32" s="43">
        <v>0.55000000000000004</v>
      </c>
      <c r="I32" s="43">
        <v>5.0000000000000001E-3</v>
      </c>
      <c r="J32" s="51">
        <f t="shared" si="11"/>
        <v>49.6</v>
      </c>
      <c r="K32" s="51">
        <f t="shared" si="12"/>
        <v>49.352000000000004</v>
      </c>
      <c r="L32" s="88">
        <f>$G$56/G32*(D32)</f>
        <v>54.965625000000003</v>
      </c>
      <c r="M32" s="89">
        <f>$H$8/H32*E32</f>
        <v>17.18181818181818</v>
      </c>
      <c r="N32" s="40">
        <f t="shared" si="16"/>
        <v>1.25</v>
      </c>
      <c r="O32" s="62">
        <f t="shared" si="13"/>
        <v>73.397443181818176</v>
      </c>
      <c r="P32" s="94">
        <f t="shared" si="14"/>
        <v>49.6</v>
      </c>
      <c r="Q32" s="41">
        <f t="shared" si="15"/>
        <v>0</v>
      </c>
    </row>
    <row r="33" spans="1:17" hidden="1">
      <c r="A33" s="35">
        <v>5</v>
      </c>
      <c r="B33" s="2" t="s">
        <v>133</v>
      </c>
      <c r="C33" s="7">
        <v>36.869900000000001</v>
      </c>
      <c r="D33" s="126">
        <v>55</v>
      </c>
      <c r="E33" s="126">
        <v>45</v>
      </c>
      <c r="F33" s="126">
        <v>5</v>
      </c>
      <c r="G33" s="51">
        <v>37</v>
      </c>
      <c r="H33" s="43">
        <v>0.55000000000000004</v>
      </c>
      <c r="I33" s="43">
        <v>5.0000000000000001E-3</v>
      </c>
      <c r="J33" s="51">
        <f t="shared" si="11"/>
        <v>57.35</v>
      </c>
      <c r="K33" s="51">
        <f t="shared" si="12"/>
        <v>57.063250000000004</v>
      </c>
      <c r="L33" s="88">
        <f>$G$57/G33*(D33)</f>
        <v>54.806756756756755</v>
      </c>
      <c r="M33" s="89">
        <f>$H$9/H33*E33</f>
        <v>17.18181818181818</v>
      </c>
      <c r="N33" s="40">
        <f t="shared" si="16"/>
        <v>1.25</v>
      </c>
      <c r="O33" s="62">
        <f t="shared" si="13"/>
        <v>73.238574938574942</v>
      </c>
      <c r="P33" s="94">
        <f t="shared" si="14"/>
        <v>57.35</v>
      </c>
      <c r="Q33" s="41">
        <f t="shared" si="15"/>
        <v>0</v>
      </c>
    </row>
    <row r="34" spans="1:17" hidden="1">
      <c r="A34" s="35">
        <v>6</v>
      </c>
      <c r="B34" s="2" t="s">
        <v>134</v>
      </c>
      <c r="C34" s="7">
        <v>30.498100000000001</v>
      </c>
      <c r="D34" s="126">
        <v>55</v>
      </c>
      <c r="E34" s="126">
        <v>45</v>
      </c>
      <c r="F34" s="126">
        <v>5</v>
      </c>
      <c r="G34" s="119">
        <v>30.5</v>
      </c>
      <c r="H34" s="43">
        <v>0.55000000000000004</v>
      </c>
      <c r="I34" s="43">
        <v>5.0000000000000001E-3</v>
      </c>
      <c r="J34" s="51">
        <f t="shared" si="11"/>
        <v>47.275000000000006</v>
      </c>
      <c r="K34" s="51">
        <f t="shared" si="12"/>
        <v>47.038625000000003</v>
      </c>
      <c r="L34" s="88">
        <f>$G$34/G34*(D34)</f>
        <v>55</v>
      </c>
      <c r="M34" s="89">
        <f>$H$10/H34*E34</f>
        <v>17.18181818181818</v>
      </c>
      <c r="N34" s="40">
        <f t="shared" si="16"/>
        <v>1.25</v>
      </c>
      <c r="O34" s="62">
        <f t="shared" si="13"/>
        <v>73.431818181818187</v>
      </c>
      <c r="P34" s="94">
        <f t="shared" si="14"/>
        <v>47.275000000000006</v>
      </c>
      <c r="Q34" s="41">
        <f t="shared" si="15"/>
        <v>0</v>
      </c>
    </row>
    <row r="35" spans="1:17" ht="15.75" hidden="1" thickBot="1">
      <c r="A35" s="44">
        <v>7</v>
      </c>
      <c r="B35" s="10" t="s">
        <v>135</v>
      </c>
      <c r="C35" s="11">
        <v>35.161900000000003</v>
      </c>
      <c r="D35" s="127">
        <v>55</v>
      </c>
      <c r="E35" s="127">
        <v>45</v>
      </c>
      <c r="F35" s="126">
        <v>5</v>
      </c>
      <c r="G35" s="53">
        <v>35.5</v>
      </c>
      <c r="H35" s="46">
        <v>0.55000000000000004</v>
      </c>
      <c r="I35" s="43">
        <v>5.0000000000000001E-3</v>
      </c>
      <c r="J35" s="51">
        <f t="shared" si="11"/>
        <v>55.025000000000006</v>
      </c>
      <c r="K35" s="51">
        <f t="shared" si="12"/>
        <v>54.749875000000003</v>
      </c>
      <c r="L35" s="90">
        <f>$G$59/G35*(D35)</f>
        <v>54.473239436619714</v>
      </c>
      <c r="M35" s="89">
        <f>$H$11/H35*E35</f>
        <v>17.18181818181818</v>
      </c>
      <c r="N35" s="40">
        <f t="shared" si="16"/>
        <v>1.25</v>
      </c>
      <c r="O35" s="62">
        <f t="shared" si="13"/>
        <v>72.905057618437894</v>
      </c>
      <c r="P35" s="95">
        <f t="shared" si="14"/>
        <v>55.025000000000006</v>
      </c>
      <c r="Q35" s="41">
        <f t="shared" si="15"/>
        <v>0</v>
      </c>
    </row>
    <row r="36" spans="1:17" ht="16.5" hidden="1" thickBot="1">
      <c r="A36" s="265" t="s">
        <v>77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121"/>
      <c r="O36" s="64">
        <f>SUM(O29:O35)</f>
        <v>511.5336145725463</v>
      </c>
      <c r="P36" s="55"/>
    </row>
    <row r="37" spans="1:17" hidden="1"/>
    <row r="38" spans="1:17" ht="15.75" hidden="1" thickBot="1"/>
    <row r="39" spans="1:17" ht="15.75" hidden="1">
      <c r="A39" s="70" t="s">
        <v>31</v>
      </c>
      <c r="B39" s="54" t="s">
        <v>3</v>
      </c>
      <c r="C39" s="56"/>
      <c r="D39" s="123"/>
      <c r="E39" s="123"/>
      <c r="F39" s="123"/>
      <c r="G39" s="28"/>
      <c r="H39" s="29"/>
      <c r="I39" s="29"/>
      <c r="J39" s="28"/>
      <c r="K39" s="28"/>
      <c r="L39" s="30"/>
      <c r="M39" s="30"/>
      <c r="N39" s="30"/>
      <c r="O39" s="60"/>
      <c r="P39" s="32"/>
    </row>
    <row r="40" spans="1:17" ht="78.75" hidden="1">
      <c r="A40" s="12" t="s">
        <v>34</v>
      </c>
      <c r="B40" s="1" t="s">
        <v>35</v>
      </c>
      <c r="C40" s="6" t="s">
        <v>36</v>
      </c>
      <c r="D40" s="125" t="s">
        <v>37</v>
      </c>
      <c r="E40" s="125" t="s">
        <v>38</v>
      </c>
      <c r="F40" s="125" t="s">
        <v>39</v>
      </c>
      <c r="G40" s="6" t="s">
        <v>40</v>
      </c>
      <c r="H40" s="5" t="s">
        <v>41</v>
      </c>
      <c r="I40" s="5" t="s">
        <v>42</v>
      </c>
      <c r="J40" s="6" t="s">
        <v>43</v>
      </c>
      <c r="K40" s="6" t="s">
        <v>44</v>
      </c>
      <c r="L40" s="33" t="s">
        <v>45</v>
      </c>
      <c r="M40" s="33" t="s">
        <v>46</v>
      </c>
      <c r="N40" s="33" t="s">
        <v>47</v>
      </c>
      <c r="O40" s="61" t="s">
        <v>48</v>
      </c>
      <c r="P40" s="91" t="s">
        <v>49</v>
      </c>
    </row>
    <row r="41" spans="1:17" hidden="1">
      <c r="A41" s="35">
        <v>1</v>
      </c>
      <c r="B41" s="2" t="s">
        <v>129</v>
      </c>
      <c r="C41" s="7">
        <v>25.227399999999999</v>
      </c>
      <c r="D41" s="126">
        <v>55</v>
      </c>
      <c r="E41" s="126">
        <v>45</v>
      </c>
      <c r="F41" s="126">
        <v>5</v>
      </c>
      <c r="G41" s="51">
        <v>0</v>
      </c>
      <c r="H41" s="43">
        <v>0</v>
      </c>
      <c r="I41" s="43">
        <v>0</v>
      </c>
      <c r="J41" s="51">
        <f t="shared" ref="J41:J47" si="17">G41+(G41*H41)</f>
        <v>0</v>
      </c>
      <c r="K41" s="51">
        <f t="shared" ref="K41:K47" si="18">J41-(J41*I41)</f>
        <v>0</v>
      </c>
      <c r="L41" s="88">
        <v>0</v>
      </c>
      <c r="M41" s="88">
        <v>0</v>
      </c>
      <c r="N41" s="40">
        <f>I41/$I$89*(F41)</f>
        <v>0</v>
      </c>
      <c r="O41" s="62">
        <f t="shared" ref="O41:O47" si="19">L41+M41+N41</f>
        <v>0</v>
      </c>
      <c r="P41" s="94">
        <v>0</v>
      </c>
      <c r="Q41" s="41">
        <f t="shared" ref="Q41:Q47" si="20">J41-P41</f>
        <v>0</v>
      </c>
    </row>
    <row r="42" spans="1:17" hidden="1">
      <c r="A42" s="35">
        <v>2</v>
      </c>
      <c r="B42" s="2" t="s">
        <v>130</v>
      </c>
      <c r="C42" s="7">
        <v>27.7379</v>
      </c>
      <c r="D42" s="126">
        <v>55</v>
      </c>
      <c r="E42" s="126">
        <v>45</v>
      </c>
      <c r="F42" s="126">
        <v>5</v>
      </c>
      <c r="G42" s="51">
        <v>0</v>
      </c>
      <c r="H42" s="43">
        <v>0</v>
      </c>
      <c r="I42" s="43">
        <v>0</v>
      </c>
      <c r="J42" s="51">
        <f t="shared" si="17"/>
        <v>0</v>
      </c>
      <c r="K42" s="51">
        <f t="shared" si="18"/>
        <v>0</v>
      </c>
      <c r="L42" s="88">
        <v>0</v>
      </c>
      <c r="M42" s="88">
        <v>0</v>
      </c>
      <c r="N42" s="40">
        <f t="shared" ref="N42:N47" si="21">I42/$I$89*(F42)</f>
        <v>0</v>
      </c>
      <c r="O42" s="62">
        <f t="shared" si="19"/>
        <v>0</v>
      </c>
      <c r="P42" s="94">
        <v>0</v>
      </c>
      <c r="Q42" s="41">
        <f t="shared" si="20"/>
        <v>0</v>
      </c>
    </row>
    <row r="43" spans="1:17" hidden="1">
      <c r="A43" s="35">
        <v>3</v>
      </c>
      <c r="B43" s="2" t="s">
        <v>131</v>
      </c>
      <c r="C43" s="7">
        <v>41.511800000000001</v>
      </c>
      <c r="D43" s="126">
        <v>55</v>
      </c>
      <c r="E43" s="126">
        <v>45</v>
      </c>
      <c r="F43" s="126">
        <v>5</v>
      </c>
      <c r="G43" s="51">
        <v>0</v>
      </c>
      <c r="H43" s="43">
        <v>0</v>
      </c>
      <c r="I43" s="43">
        <v>0</v>
      </c>
      <c r="J43" s="51">
        <f t="shared" si="17"/>
        <v>0</v>
      </c>
      <c r="K43" s="51">
        <f t="shared" si="18"/>
        <v>0</v>
      </c>
      <c r="L43" s="88">
        <v>0</v>
      </c>
      <c r="M43" s="88">
        <v>0</v>
      </c>
      <c r="N43" s="40">
        <f t="shared" si="21"/>
        <v>0</v>
      </c>
      <c r="O43" s="62">
        <f t="shared" si="19"/>
        <v>0</v>
      </c>
      <c r="P43" s="94">
        <v>0</v>
      </c>
      <c r="Q43" s="41">
        <f t="shared" si="20"/>
        <v>0</v>
      </c>
    </row>
    <row r="44" spans="1:17" hidden="1">
      <c r="A44" s="35">
        <v>4</v>
      </c>
      <c r="B44" s="2" t="s">
        <v>132</v>
      </c>
      <c r="C44" s="7">
        <v>31.979600000000001</v>
      </c>
      <c r="D44" s="126">
        <v>55</v>
      </c>
      <c r="E44" s="126">
        <v>45</v>
      </c>
      <c r="F44" s="126">
        <v>5</v>
      </c>
      <c r="G44" s="51">
        <v>0</v>
      </c>
      <c r="H44" s="43">
        <v>0</v>
      </c>
      <c r="I44" s="43">
        <v>0</v>
      </c>
      <c r="J44" s="51">
        <f t="shared" si="17"/>
        <v>0</v>
      </c>
      <c r="K44" s="51">
        <f t="shared" si="18"/>
        <v>0</v>
      </c>
      <c r="L44" s="88">
        <v>0</v>
      </c>
      <c r="M44" s="88">
        <v>0</v>
      </c>
      <c r="N44" s="40">
        <f t="shared" si="21"/>
        <v>0</v>
      </c>
      <c r="O44" s="62">
        <f t="shared" si="19"/>
        <v>0</v>
      </c>
      <c r="P44" s="94">
        <v>0</v>
      </c>
      <c r="Q44" s="41">
        <f t="shared" si="20"/>
        <v>0</v>
      </c>
    </row>
    <row r="45" spans="1:17" hidden="1">
      <c r="A45" s="35">
        <v>5</v>
      </c>
      <c r="B45" s="2" t="s">
        <v>133</v>
      </c>
      <c r="C45" s="7">
        <v>36.869900000000001</v>
      </c>
      <c r="D45" s="126">
        <v>55</v>
      </c>
      <c r="E45" s="126">
        <v>45</v>
      </c>
      <c r="F45" s="126">
        <v>5</v>
      </c>
      <c r="G45" s="51">
        <v>0</v>
      </c>
      <c r="H45" s="43">
        <v>0</v>
      </c>
      <c r="I45" s="43">
        <v>0</v>
      </c>
      <c r="J45" s="51">
        <f t="shared" si="17"/>
        <v>0</v>
      </c>
      <c r="K45" s="51">
        <f t="shared" si="18"/>
        <v>0</v>
      </c>
      <c r="L45" s="88">
        <v>0</v>
      </c>
      <c r="M45" s="88">
        <v>0</v>
      </c>
      <c r="N45" s="40">
        <f t="shared" si="21"/>
        <v>0</v>
      </c>
      <c r="O45" s="62">
        <f t="shared" si="19"/>
        <v>0</v>
      </c>
      <c r="P45" s="94">
        <v>0</v>
      </c>
      <c r="Q45" s="41">
        <f t="shared" si="20"/>
        <v>0</v>
      </c>
    </row>
    <row r="46" spans="1:17" hidden="1">
      <c r="A46" s="35">
        <v>6</v>
      </c>
      <c r="B46" s="2" t="s">
        <v>134</v>
      </c>
      <c r="C46" s="7">
        <v>30.498100000000001</v>
      </c>
      <c r="D46" s="126">
        <v>55</v>
      </c>
      <c r="E46" s="126">
        <v>45</v>
      </c>
      <c r="F46" s="126">
        <v>5</v>
      </c>
      <c r="G46" s="51">
        <v>0</v>
      </c>
      <c r="H46" s="43">
        <v>0</v>
      </c>
      <c r="I46" s="43">
        <v>0</v>
      </c>
      <c r="J46" s="51">
        <f t="shared" si="17"/>
        <v>0</v>
      </c>
      <c r="K46" s="51">
        <f t="shared" si="18"/>
        <v>0</v>
      </c>
      <c r="L46" s="88">
        <v>0</v>
      </c>
      <c r="M46" s="88">
        <v>0</v>
      </c>
      <c r="N46" s="40">
        <f t="shared" si="21"/>
        <v>0</v>
      </c>
      <c r="O46" s="62">
        <f t="shared" si="19"/>
        <v>0</v>
      </c>
      <c r="P46" s="94">
        <v>0</v>
      </c>
      <c r="Q46" s="41">
        <f t="shared" si="20"/>
        <v>0</v>
      </c>
    </row>
    <row r="47" spans="1:17" ht="15.75" hidden="1" thickBot="1">
      <c r="A47" s="44">
        <v>7</v>
      </c>
      <c r="B47" s="10" t="s">
        <v>135</v>
      </c>
      <c r="C47" s="11">
        <v>35.161900000000003</v>
      </c>
      <c r="D47" s="127">
        <v>55</v>
      </c>
      <c r="E47" s="127">
        <v>45</v>
      </c>
      <c r="F47" s="126">
        <v>5</v>
      </c>
      <c r="G47" s="53">
        <v>0</v>
      </c>
      <c r="H47" s="46">
        <v>0</v>
      </c>
      <c r="I47" s="43">
        <v>0</v>
      </c>
      <c r="J47" s="51">
        <f t="shared" si="17"/>
        <v>0</v>
      </c>
      <c r="K47" s="51">
        <f t="shared" si="18"/>
        <v>0</v>
      </c>
      <c r="L47" s="90">
        <v>0</v>
      </c>
      <c r="M47" s="90">
        <v>0</v>
      </c>
      <c r="N47" s="40">
        <f t="shared" si="21"/>
        <v>0</v>
      </c>
      <c r="O47" s="62">
        <f t="shared" si="19"/>
        <v>0</v>
      </c>
      <c r="P47" s="95">
        <v>0</v>
      </c>
      <c r="Q47" s="41">
        <f t="shared" si="20"/>
        <v>0</v>
      </c>
    </row>
    <row r="48" spans="1:17" ht="16.5" hidden="1" thickBot="1">
      <c r="A48" s="265" t="s">
        <v>77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121"/>
      <c r="O48" s="64">
        <f>SUM(O41:O47)</f>
        <v>0</v>
      </c>
      <c r="P48" s="55"/>
    </row>
    <row r="49" spans="1:17" hidden="1"/>
    <row r="50" spans="1:17" ht="15.75" hidden="1" thickBot="1"/>
    <row r="51" spans="1:17" ht="15.75" hidden="1">
      <c r="A51" s="70" t="s">
        <v>31</v>
      </c>
      <c r="B51" s="27" t="s">
        <v>4</v>
      </c>
      <c r="C51" s="56"/>
      <c r="D51" s="123"/>
      <c r="E51" s="123"/>
      <c r="F51" s="123"/>
      <c r="G51" s="28"/>
      <c r="H51" s="29"/>
      <c r="I51" s="29"/>
      <c r="J51" s="28"/>
      <c r="K51" s="28"/>
      <c r="L51" s="30"/>
      <c r="M51" s="30"/>
      <c r="N51" s="30"/>
      <c r="O51" s="60"/>
      <c r="P51" s="32"/>
    </row>
    <row r="52" spans="1:17" ht="78.75" hidden="1">
      <c r="A52" s="12" t="s">
        <v>34</v>
      </c>
      <c r="B52" s="1" t="s">
        <v>35</v>
      </c>
      <c r="C52" s="6" t="s">
        <v>36</v>
      </c>
      <c r="D52" s="125" t="s">
        <v>37</v>
      </c>
      <c r="E52" s="125" t="s">
        <v>38</v>
      </c>
      <c r="F52" s="125" t="s">
        <v>39</v>
      </c>
      <c r="G52" s="6" t="s">
        <v>40</v>
      </c>
      <c r="H52" s="5" t="s">
        <v>41</v>
      </c>
      <c r="I52" s="5" t="s">
        <v>42</v>
      </c>
      <c r="J52" s="6" t="s">
        <v>43</v>
      </c>
      <c r="K52" s="6" t="s">
        <v>44</v>
      </c>
      <c r="L52" s="33" t="s">
        <v>45</v>
      </c>
      <c r="M52" s="33" t="s">
        <v>46</v>
      </c>
      <c r="N52" s="33" t="s">
        <v>47</v>
      </c>
      <c r="O52" s="61" t="s">
        <v>48</v>
      </c>
      <c r="P52" s="91" t="s">
        <v>49</v>
      </c>
    </row>
    <row r="53" spans="1:17" hidden="1">
      <c r="A53" s="35">
        <v>1</v>
      </c>
      <c r="B53" s="2" t="s">
        <v>129</v>
      </c>
      <c r="C53" s="7">
        <v>25.227399999999999</v>
      </c>
      <c r="D53" s="126">
        <v>55</v>
      </c>
      <c r="E53" s="126">
        <v>45</v>
      </c>
      <c r="F53" s="126">
        <v>5</v>
      </c>
      <c r="G53" s="119">
        <v>25.23</v>
      </c>
      <c r="H53" s="43">
        <v>0.35</v>
      </c>
      <c r="I53" s="43">
        <v>0</v>
      </c>
      <c r="J53" s="51">
        <f t="shared" ref="J53:J59" si="22">G53+(G53*H53)</f>
        <v>34.060499999999998</v>
      </c>
      <c r="K53" s="51">
        <f t="shared" ref="K53:K59" si="23">J53-(J53*I53)</f>
        <v>34.060499999999998</v>
      </c>
      <c r="L53" s="88">
        <f>$G$53/G53*(D53)</f>
        <v>55</v>
      </c>
      <c r="M53" s="89">
        <f>$H$5/H53*E53</f>
        <v>27</v>
      </c>
      <c r="N53" s="40">
        <f>I53/$I$89*(F53)</f>
        <v>0</v>
      </c>
      <c r="O53" s="62">
        <f t="shared" ref="O53:O59" si="24">L53+M53+N53</f>
        <v>82</v>
      </c>
      <c r="P53" s="94">
        <f t="shared" ref="P53:P59" si="25">G53+(G53*H53)</f>
        <v>34.060499999999998</v>
      </c>
      <c r="Q53" s="41">
        <f t="shared" ref="Q53:Q59" si="26">J53-P53</f>
        <v>0</v>
      </c>
    </row>
    <row r="54" spans="1:17" hidden="1">
      <c r="A54" s="35">
        <v>2</v>
      </c>
      <c r="B54" s="2" t="s">
        <v>130</v>
      </c>
      <c r="C54" s="7">
        <v>27.7379</v>
      </c>
      <c r="D54" s="126">
        <v>55</v>
      </c>
      <c r="E54" s="126">
        <v>45</v>
      </c>
      <c r="F54" s="126">
        <v>5</v>
      </c>
      <c r="G54" s="119">
        <v>27.74</v>
      </c>
      <c r="H54" s="43">
        <v>0.35</v>
      </c>
      <c r="I54" s="43">
        <v>0</v>
      </c>
      <c r="J54" s="51">
        <f t="shared" si="22"/>
        <v>37.448999999999998</v>
      </c>
      <c r="K54" s="51">
        <f t="shared" si="23"/>
        <v>37.448999999999998</v>
      </c>
      <c r="L54" s="88">
        <f>$G$54/G54*(D54)</f>
        <v>55</v>
      </c>
      <c r="M54" s="89">
        <f>$H$6/H54*E54</f>
        <v>27</v>
      </c>
      <c r="N54" s="40">
        <f t="shared" ref="N54:N59" si="27">I54/$I$89*(F54)</f>
        <v>0</v>
      </c>
      <c r="O54" s="62">
        <f t="shared" si="24"/>
        <v>82</v>
      </c>
      <c r="P54" s="94">
        <f t="shared" si="25"/>
        <v>37.448999999999998</v>
      </c>
      <c r="Q54" s="41">
        <f t="shared" si="26"/>
        <v>0</v>
      </c>
    </row>
    <row r="55" spans="1:17" hidden="1">
      <c r="A55" s="35">
        <v>3</v>
      </c>
      <c r="B55" s="2" t="s">
        <v>131</v>
      </c>
      <c r="C55" s="7">
        <v>41.511800000000001</v>
      </c>
      <c r="D55" s="126">
        <v>55</v>
      </c>
      <c r="E55" s="126">
        <v>45</v>
      </c>
      <c r="F55" s="126">
        <v>5</v>
      </c>
      <c r="G55" s="119">
        <v>41.51</v>
      </c>
      <c r="H55" s="43">
        <v>0.33</v>
      </c>
      <c r="I55" s="43">
        <v>0</v>
      </c>
      <c r="J55" s="51">
        <f t="shared" si="22"/>
        <v>55.208299999999994</v>
      </c>
      <c r="K55" s="51">
        <f t="shared" si="23"/>
        <v>55.208299999999994</v>
      </c>
      <c r="L55" s="88">
        <f>$G$55/G55*(D55)</f>
        <v>55</v>
      </c>
      <c r="M55" s="89">
        <f>$H$7/H55*E55</f>
        <v>28.636363636363637</v>
      </c>
      <c r="N55" s="40">
        <f t="shared" si="27"/>
        <v>0</v>
      </c>
      <c r="O55" s="62">
        <f t="shared" si="24"/>
        <v>83.63636363636364</v>
      </c>
      <c r="P55" s="94">
        <f t="shared" si="25"/>
        <v>55.208299999999994</v>
      </c>
      <c r="Q55" s="41">
        <f t="shared" si="26"/>
        <v>0</v>
      </c>
    </row>
    <row r="56" spans="1:17" hidden="1">
      <c r="A56" s="35">
        <v>4</v>
      </c>
      <c r="B56" s="2" t="s">
        <v>132</v>
      </c>
      <c r="C56" s="7">
        <v>31.979600000000001</v>
      </c>
      <c r="D56" s="126">
        <v>55</v>
      </c>
      <c r="E56" s="126">
        <v>45</v>
      </c>
      <c r="F56" s="126">
        <v>5</v>
      </c>
      <c r="G56" s="119">
        <v>31.98</v>
      </c>
      <c r="H56" s="43">
        <v>0.34</v>
      </c>
      <c r="I56" s="43">
        <v>0</v>
      </c>
      <c r="J56" s="51">
        <f t="shared" si="22"/>
        <v>42.853200000000001</v>
      </c>
      <c r="K56" s="51">
        <f t="shared" si="23"/>
        <v>42.853200000000001</v>
      </c>
      <c r="L56" s="88">
        <f>$G$56/G56*(D56)</f>
        <v>55</v>
      </c>
      <c r="M56" s="89">
        <f>$H$8/H56*E56</f>
        <v>27.794117647058819</v>
      </c>
      <c r="N56" s="40">
        <f t="shared" si="27"/>
        <v>0</v>
      </c>
      <c r="O56" s="62">
        <f t="shared" si="24"/>
        <v>82.794117647058812</v>
      </c>
      <c r="P56" s="94">
        <f t="shared" si="25"/>
        <v>42.853200000000001</v>
      </c>
      <c r="Q56" s="41">
        <f t="shared" si="26"/>
        <v>0</v>
      </c>
    </row>
    <row r="57" spans="1:17" hidden="1">
      <c r="A57" s="35">
        <v>5</v>
      </c>
      <c r="B57" s="2" t="s">
        <v>133</v>
      </c>
      <c r="C57" s="7">
        <v>36.869900000000001</v>
      </c>
      <c r="D57" s="126">
        <v>55</v>
      </c>
      <c r="E57" s="126">
        <v>45</v>
      </c>
      <c r="F57" s="126">
        <v>5</v>
      </c>
      <c r="G57" s="119">
        <v>36.869999999999997</v>
      </c>
      <c r="H57" s="43">
        <v>0.33</v>
      </c>
      <c r="I57" s="43">
        <v>0</v>
      </c>
      <c r="J57" s="51">
        <f t="shared" si="22"/>
        <v>49.037099999999995</v>
      </c>
      <c r="K57" s="51">
        <f t="shared" si="23"/>
        <v>49.037099999999995</v>
      </c>
      <c r="L57" s="88">
        <f>$G$57/G57*(D57)</f>
        <v>55</v>
      </c>
      <c r="M57" s="89">
        <f>$H$9/H57*E57</f>
        <v>28.636363636363637</v>
      </c>
      <c r="N57" s="40">
        <f t="shared" si="27"/>
        <v>0</v>
      </c>
      <c r="O57" s="62">
        <f t="shared" si="24"/>
        <v>83.63636363636364</v>
      </c>
      <c r="P57" s="94">
        <f t="shared" si="25"/>
        <v>49.037099999999995</v>
      </c>
      <c r="Q57" s="41">
        <f t="shared" si="26"/>
        <v>0</v>
      </c>
    </row>
    <row r="58" spans="1:17" hidden="1">
      <c r="A58" s="35">
        <v>6</v>
      </c>
      <c r="B58" s="2" t="s">
        <v>134</v>
      </c>
      <c r="C58" s="7">
        <v>30.498100000000001</v>
      </c>
      <c r="D58" s="126">
        <v>55</v>
      </c>
      <c r="E58" s="126">
        <v>45</v>
      </c>
      <c r="F58" s="126">
        <v>5</v>
      </c>
      <c r="G58" s="38">
        <v>30.5</v>
      </c>
      <c r="H58" s="43">
        <v>0.34</v>
      </c>
      <c r="I58" s="43">
        <v>0</v>
      </c>
      <c r="J58" s="51">
        <f t="shared" si="22"/>
        <v>40.870000000000005</v>
      </c>
      <c r="K58" s="51">
        <f t="shared" si="23"/>
        <v>40.870000000000005</v>
      </c>
      <c r="L58" s="88">
        <f>$G$34/G58*(D58)</f>
        <v>55</v>
      </c>
      <c r="M58" s="89">
        <f>$H$10/H58*E58</f>
        <v>27.794117647058819</v>
      </c>
      <c r="N58" s="40">
        <f t="shared" si="27"/>
        <v>0</v>
      </c>
      <c r="O58" s="62">
        <f t="shared" si="24"/>
        <v>82.794117647058812</v>
      </c>
      <c r="P58" s="94">
        <f t="shared" si="25"/>
        <v>40.870000000000005</v>
      </c>
      <c r="Q58" s="41">
        <f t="shared" si="26"/>
        <v>0</v>
      </c>
    </row>
    <row r="59" spans="1:17" ht="15.75" hidden="1" thickBot="1">
      <c r="A59" s="44">
        <v>7</v>
      </c>
      <c r="B59" s="10" t="s">
        <v>135</v>
      </c>
      <c r="C59" s="11">
        <v>35.161900000000003</v>
      </c>
      <c r="D59" s="127">
        <v>55</v>
      </c>
      <c r="E59" s="127">
        <v>45</v>
      </c>
      <c r="F59" s="126">
        <v>5</v>
      </c>
      <c r="G59" s="120">
        <v>35.159999999999997</v>
      </c>
      <c r="H59" s="46">
        <v>0.33</v>
      </c>
      <c r="I59" s="43">
        <v>0</v>
      </c>
      <c r="J59" s="51">
        <f t="shared" si="22"/>
        <v>46.762799999999999</v>
      </c>
      <c r="K59" s="51">
        <f t="shared" si="23"/>
        <v>46.762799999999999</v>
      </c>
      <c r="L59" s="90">
        <f>$G$59/G59*(D59)</f>
        <v>55</v>
      </c>
      <c r="M59" s="89">
        <f>$H$11/H59*E59</f>
        <v>28.636363636363637</v>
      </c>
      <c r="N59" s="40">
        <f t="shared" si="27"/>
        <v>0</v>
      </c>
      <c r="O59" s="62">
        <f t="shared" si="24"/>
        <v>83.63636363636364</v>
      </c>
      <c r="P59" s="95">
        <f t="shared" si="25"/>
        <v>46.762799999999999</v>
      </c>
      <c r="Q59" s="41">
        <f t="shared" si="26"/>
        <v>0</v>
      </c>
    </row>
    <row r="60" spans="1:17" ht="16.5" hidden="1" thickBot="1">
      <c r="A60" s="265" t="s">
        <v>77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121"/>
      <c r="O60" s="64">
        <f>SUM(O53:O59)</f>
        <v>580.49732620320844</v>
      </c>
      <c r="P60" s="55"/>
    </row>
    <row r="61" spans="1:17" hidden="1"/>
    <row r="62" spans="1:17" ht="15.75" hidden="1" thickBot="1"/>
    <row r="63" spans="1:17" ht="15.75" hidden="1">
      <c r="A63" s="70" t="s">
        <v>31</v>
      </c>
      <c r="B63" s="27" t="s">
        <v>5</v>
      </c>
      <c r="C63" s="56"/>
      <c r="D63" s="123"/>
      <c r="E63" s="123"/>
      <c r="F63" s="123"/>
      <c r="G63" s="28"/>
      <c r="H63" s="29"/>
      <c r="I63" s="29"/>
      <c r="J63" s="28"/>
      <c r="K63" s="28"/>
      <c r="L63" s="30"/>
      <c r="M63" s="30"/>
      <c r="N63" s="30"/>
      <c r="O63" s="60"/>
      <c r="P63" s="32"/>
    </row>
    <row r="64" spans="1:17" ht="78.75" hidden="1">
      <c r="A64" s="12" t="s">
        <v>34</v>
      </c>
      <c r="B64" s="1" t="s">
        <v>35</v>
      </c>
      <c r="C64" s="6" t="s">
        <v>36</v>
      </c>
      <c r="D64" s="125" t="s">
        <v>37</v>
      </c>
      <c r="E64" s="125" t="s">
        <v>38</v>
      </c>
      <c r="F64" s="125" t="s">
        <v>39</v>
      </c>
      <c r="G64" s="6" t="s">
        <v>40</v>
      </c>
      <c r="H64" s="5" t="s">
        <v>41</v>
      </c>
      <c r="I64" s="5" t="s">
        <v>42</v>
      </c>
      <c r="J64" s="6" t="s">
        <v>43</v>
      </c>
      <c r="K64" s="6" t="s">
        <v>44</v>
      </c>
      <c r="L64" s="33" t="s">
        <v>45</v>
      </c>
      <c r="M64" s="33" t="s">
        <v>46</v>
      </c>
      <c r="N64" s="33" t="s">
        <v>47</v>
      </c>
      <c r="O64" s="61" t="s">
        <v>48</v>
      </c>
      <c r="P64" s="91" t="s">
        <v>49</v>
      </c>
    </row>
    <row r="65" spans="1:23" hidden="1">
      <c r="A65" s="35">
        <v>1</v>
      </c>
      <c r="B65" s="2" t="s">
        <v>129</v>
      </c>
      <c r="C65" s="7">
        <v>25.227399999999999</v>
      </c>
      <c r="D65" s="126">
        <v>55</v>
      </c>
      <c r="E65" s="126">
        <v>45</v>
      </c>
      <c r="F65" s="126">
        <v>5</v>
      </c>
      <c r="G65" s="51">
        <v>25.25</v>
      </c>
      <c r="H65" s="43">
        <v>0.4</v>
      </c>
      <c r="I65" s="43">
        <v>0</v>
      </c>
      <c r="J65" s="51">
        <f t="shared" ref="J65:J71" si="28">G65+(G65*H65)</f>
        <v>35.35</v>
      </c>
      <c r="K65" s="51">
        <f t="shared" ref="K65:K71" si="29">J65-(J65*I65)</f>
        <v>35.35</v>
      </c>
      <c r="L65" s="88">
        <f>$G$53/G65*(D65)</f>
        <v>54.956435643564355</v>
      </c>
      <c r="M65" s="89">
        <f>$H$5/H65*E65</f>
        <v>23.624999999999996</v>
      </c>
      <c r="N65" s="40">
        <f>I65/$I$89*(F65)</f>
        <v>0</v>
      </c>
      <c r="O65" s="62">
        <f t="shared" ref="O65:O71" si="30">L65+M65+N65</f>
        <v>78.581435643564348</v>
      </c>
      <c r="P65" s="94">
        <f t="shared" ref="P65:P71" si="31">G65+(G65*H65)</f>
        <v>35.35</v>
      </c>
      <c r="Q65" s="41">
        <f t="shared" ref="Q65:Q71" si="32">J65-P65</f>
        <v>0</v>
      </c>
    </row>
    <row r="66" spans="1:23" hidden="1">
      <c r="A66" s="35">
        <v>2</v>
      </c>
      <c r="B66" s="2" t="s">
        <v>130</v>
      </c>
      <c r="C66" s="7">
        <v>27.7379</v>
      </c>
      <c r="D66" s="126">
        <v>55</v>
      </c>
      <c r="E66" s="126">
        <v>45</v>
      </c>
      <c r="F66" s="126">
        <v>5</v>
      </c>
      <c r="G66" s="51">
        <v>27.75</v>
      </c>
      <c r="H66" s="43">
        <v>0.4</v>
      </c>
      <c r="I66" s="43">
        <v>0</v>
      </c>
      <c r="J66" s="51">
        <f t="shared" si="28"/>
        <v>38.85</v>
      </c>
      <c r="K66" s="51">
        <f t="shared" si="29"/>
        <v>38.85</v>
      </c>
      <c r="L66" s="88">
        <f>$G$54/G66*(D66)</f>
        <v>54.980180180180177</v>
      </c>
      <c r="M66" s="89">
        <f>$H$6/H66*E66</f>
        <v>23.624999999999996</v>
      </c>
      <c r="N66" s="40">
        <f t="shared" ref="N66:N71" si="33">I66/$I$89*(F66)</f>
        <v>0</v>
      </c>
      <c r="O66" s="62">
        <f t="shared" si="30"/>
        <v>78.60518018018017</v>
      </c>
      <c r="P66" s="94">
        <f t="shared" si="31"/>
        <v>38.85</v>
      </c>
      <c r="Q66" s="41">
        <f t="shared" si="32"/>
        <v>0</v>
      </c>
    </row>
    <row r="67" spans="1:23" hidden="1">
      <c r="A67" s="35">
        <v>3</v>
      </c>
      <c r="B67" s="2" t="s">
        <v>131</v>
      </c>
      <c r="C67" s="7">
        <v>41.511800000000001</v>
      </c>
      <c r="D67" s="126">
        <v>55</v>
      </c>
      <c r="E67" s="126">
        <v>45</v>
      </c>
      <c r="F67" s="126">
        <v>5</v>
      </c>
      <c r="G67" s="51">
        <v>41.6</v>
      </c>
      <c r="H67" s="43">
        <v>0.4</v>
      </c>
      <c r="I67" s="43">
        <v>0</v>
      </c>
      <c r="J67" s="51">
        <f t="shared" si="28"/>
        <v>58.24</v>
      </c>
      <c r="K67" s="51">
        <f t="shared" si="29"/>
        <v>58.24</v>
      </c>
      <c r="L67" s="88">
        <f>$G$55/G67*(D67)</f>
        <v>54.881009615384613</v>
      </c>
      <c r="M67" s="89">
        <f>$H$7/H67*E67</f>
        <v>23.624999999999996</v>
      </c>
      <c r="N67" s="40">
        <f t="shared" si="33"/>
        <v>0</v>
      </c>
      <c r="O67" s="62">
        <f t="shared" si="30"/>
        <v>78.506009615384613</v>
      </c>
      <c r="P67" s="94">
        <f t="shared" si="31"/>
        <v>58.24</v>
      </c>
      <c r="Q67" s="41">
        <f t="shared" si="32"/>
        <v>0</v>
      </c>
    </row>
    <row r="68" spans="1:23" hidden="1">
      <c r="A68" s="35">
        <v>4</v>
      </c>
      <c r="B68" s="2" t="s">
        <v>132</v>
      </c>
      <c r="C68" s="7">
        <v>31.979600000000001</v>
      </c>
      <c r="D68" s="126">
        <v>55</v>
      </c>
      <c r="E68" s="126">
        <v>45</v>
      </c>
      <c r="F68" s="126">
        <v>5</v>
      </c>
      <c r="G68" s="51">
        <v>32</v>
      </c>
      <c r="H68" s="43">
        <v>0.4</v>
      </c>
      <c r="I68" s="43">
        <v>0</v>
      </c>
      <c r="J68" s="51">
        <f t="shared" si="28"/>
        <v>44.8</v>
      </c>
      <c r="K68" s="51">
        <f t="shared" si="29"/>
        <v>44.8</v>
      </c>
      <c r="L68" s="88">
        <f>$G$56/G68*(D68)</f>
        <v>54.965625000000003</v>
      </c>
      <c r="M68" s="89">
        <f>$H$8/H68*E68</f>
        <v>23.624999999999996</v>
      </c>
      <c r="N68" s="40">
        <f t="shared" si="33"/>
        <v>0</v>
      </c>
      <c r="O68" s="62">
        <f t="shared" si="30"/>
        <v>78.590625000000003</v>
      </c>
      <c r="P68" s="94">
        <f t="shared" si="31"/>
        <v>44.8</v>
      </c>
      <c r="Q68" s="41">
        <f t="shared" si="32"/>
        <v>0</v>
      </c>
    </row>
    <row r="69" spans="1:23" hidden="1">
      <c r="A69" s="35">
        <v>5</v>
      </c>
      <c r="B69" s="2" t="s">
        <v>133</v>
      </c>
      <c r="C69" s="7">
        <v>36.869900000000001</v>
      </c>
      <c r="D69" s="126">
        <v>55</v>
      </c>
      <c r="E69" s="126">
        <v>45</v>
      </c>
      <c r="F69" s="126">
        <v>5</v>
      </c>
      <c r="G69" s="51">
        <v>36.9</v>
      </c>
      <c r="H69" s="43">
        <v>0.4</v>
      </c>
      <c r="I69" s="43">
        <v>0</v>
      </c>
      <c r="J69" s="51">
        <f t="shared" si="28"/>
        <v>51.66</v>
      </c>
      <c r="K69" s="51">
        <f t="shared" si="29"/>
        <v>51.66</v>
      </c>
      <c r="L69" s="88">
        <f>$G$57/G69*(D69)</f>
        <v>54.955284552845526</v>
      </c>
      <c r="M69" s="89">
        <f>$H$9/H69*E69</f>
        <v>23.624999999999996</v>
      </c>
      <c r="N69" s="40">
        <f t="shared" si="33"/>
        <v>0</v>
      </c>
      <c r="O69" s="62">
        <f t="shared" si="30"/>
        <v>78.580284552845526</v>
      </c>
      <c r="P69" s="94">
        <f t="shared" si="31"/>
        <v>51.66</v>
      </c>
      <c r="Q69" s="41">
        <f t="shared" si="32"/>
        <v>0</v>
      </c>
    </row>
    <row r="70" spans="1:23" hidden="1">
      <c r="A70" s="35">
        <v>6</v>
      </c>
      <c r="B70" s="2" t="s">
        <v>134</v>
      </c>
      <c r="C70" s="7">
        <v>30.498100000000001</v>
      </c>
      <c r="D70" s="126">
        <v>55</v>
      </c>
      <c r="E70" s="126">
        <v>45</v>
      </c>
      <c r="F70" s="126">
        <v>5</v>
      </c>
      <c r="G70" s="51">
        <v>30.5</v>
      </c>
      <c r="H70" s="43">
        <v>0.4</v>
      </c>
      <c r="I70" s="43">
        <v>0</v>
      </c>
      <c r="J70" s="51">
        <f t="shared" si="28"/>
        <v>42.7</v>
      </c>
      <c r="K70" s="51">
        <f t="shared" si="29"/>
        <v>42.7</v>
      </c>
      <c r="L70" s="88">
        <f>$G$34/G70*(D70)</f>
        <v>55</v>
      </c>
      <c r="M70" s="89">
        <f>$H$10/H70*E70</f>
        <v>23.624999999999996</v>
      </c>
      <c r="N70" s="40">
        <f t="shared" si="33"/>
        <v>0</v>
      </c>
      <c r="O70" s="62">
        <f t="shared" si="30"/>
        <v>78.625</v>
      </c>
      <c r="P70" s="94">
        <f t="shared" si="31"/>
        <v>42.7</v>
      </c>
      <c r="Q70" s="41">
        <f t="shared" si="32"/>
        <v>0</v>
      </c>
    </row>
    <row r="71" spans="1:23" ht="15.75" hidden="1" thickBot="1">
      <c r="A71" s="44">
        <v>7</v>
      </c>
      <c r="B71" s="10" t="s">
        <v>135</v>
      </c>
      <c r="C71" s="11">
        <v>35.161900000000003</v>
      </c>
      <c r="D71" s="127">
        <v>55</v>
      </c>
      <c r="E71" s="127">
        <v>45</v>
      </c>
      <c r="F71" s="126">
        <v>5</v>
      </c>
      <c r="G71" s="53">
        <v>35.200000000000003</v>
      </c>
      <c r="H71" s="46">
        <v>0.4</v>
      </c>
      <c r="I71" s="43">
        <v>0</v>
      </c>
      <c r="J71" s="51">
        <f t="shared" si="28"/>
        <v>49.28</v>
      </c>
      <c r="K71" s="51">
        <f t="shared" si="29"/>
        <v>49.28</v>
      </c>
      <c r="L71" s="90">
        <f>$G$59/G71*(D71)</f>
        <v>54.937499999999993</v>
      </c>
      <c r="M71" s="89">
        <f>$H$11/H71*E71</f>
        <v>23.624999999999996</v>
      </c>
      <c r="N71" s="40">
        <f t="shared" si="33"/>
        <v>0</v>
      </c>
      <c r="O71" s="62">
        <f t="shared" si="30"/>
        <v>78.562499999999986</v>
      </c>
      <c r="P71" s="95">
        <f t="shared" si="31"/>
        <v>49.28</v>
      </c>
      <c r="Q71" s="41">
        <f t="shared" si="32"/>
        <v>0</v>
      </c>
    </row>
    <row r="72" spans="1:23" ht="16.5" hidden="1" thickBot="1">
      <c r="A72" s="265" t="s">
        <v>77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121"/>
      <c r="O72" s="64">
        <f>SUM(O65:O71)</f>
        <v>550.05103499197457</v>
      </c>
      <c r="P72" s="55"/>
    </row>
    <row r="73" spans="1:23" hidden="1"/>
    <row r="74" spans="1:23" ht="15.75" thickBot="1"/>
    <row r="75" spans="1:23" ht="15.75">
      <c r="A75" s="70" t="s">
        <v>31</v>
      </c>
      <c r="B75" s="27" t="s">
        <v>6</v>
      </c>
      <c r="C75" s="56"/>
      <c r="D75" s="123"/>
      <c r="E75" s="123"/>
      <c r="F75" s="123"/>
      <c r="G75" s="28"/>
      <c r="H75" s="29"/>
      <c r="I75" s="29"/>
      <c r="J75" s="28"/>
      <c r="K75" s="28"/>
      <c r="L75" s="30"/>
      <c r="M75" s="30"/>
      <c r="N75" s="30"/>
      <c r="O75" s="60"/>
      <c r="P75" s="32"/>
    </row>
    <row r="76" spans="1:23" ht="78.75">
      <c r="A76" s="12" t="s">
        <v>34</v>
      </c>
      <c r="B76" s="1" t="s">
        <v>182</v>
      </c>
      <c r="C76" s="6" t="s">
        <v>36</v>
      </c>
      <c r="D76" s="125" t="s">
        <v>37</v>
      </c>
      <c r="E76" s="125" t="s">
        <v>38</v>
      </c>
      <c r="F76" s="125" t="s">
        <v>39</v>
      </c>
      <c r="G76" s="6" t="s">
        <v>40</v>
      </c>
      <c r="H76" s="5" t="s">
        <v>41</v>
      </c>
      <c r="I76" s="5" t="s">
        <v>42</v>
      </c>
      <c r="J76" s="6" t="s">
        <v>43</v>
      </c>
      <c r="K76" s="6" t="s">
        <v>44</v>
      </c>
      <c r="L76" s="33" t="s">
        <v>45</v>
      </c>
      <c r="M76" s="33" t="s">
        <v>46</v>
      </c>
      <c r="N76" s="33" t="s">
        <v>47</v>
      </c>
      <c r="O76" s="61" t="s">
        <v>48</v>
      </c>
      <c r="P76" s="91" t="s">
        <v>49</v>
      </c>
      <c r="R76" s="173" t="s">
        <v>242</v>
      </c>
      <c r="S76" s="176" t="s">
        <v>238</v>
      </c>
      <c r="T76" s="260" t="s">
        <v>239</v>
      </c>
      <c r="U76" s="261" t="s">
        <v>237</v>
      </c>
      <c r="V76" s="170" t="s">
        <v>240</v>
      </c>
    </row>
    <row r="77" spans="1:23">
      <c r="A77" s="35">
        <v>1</v>
      </c>
      <c r="B77" s="2" t="s">
        <v>221</v>
      </c>
      <c r="C77" s="7">
        <v>25.227399999999999</v>
      </c>
      <c r="D77" s="126">
        <v>55</v>
      </c>
      <c r="E77" s="126">
        <v>45</v>
      </c>
      <c r="F77" s="126">
        <v>5</v>
      </c>
      <c r="G77" s="42">
        <v>25.23</v>
      </c>
      <c r="H77" s="43">
        <v>0.28000000000000003</v>
      </c>
      <c r="I77" s="43">
        <v>0.01</v>
      </c>
      <c r="J77" s="51">
        <f t="shared" ref="J77:J83" si="34">G77+(G77*H77)</f>
        <v>32.294400000000003</v>
      </c>
      <c r="K77" s="51">
        <f t="shared" ref="K77:K83" si="35">J77-(J77*I77)</f>
        <v>31.971456000000003</v>
      </c>
      <c r="L77" s="88">
        <f>$G$53/G77*(D77)</f>
        <v>55</v>
      </c>
      <c r="M77" s="89">
        <f>$H$5/H77*E77</f>
        <v>33.749999999999993</v>
      </c>
      <c r="N77" s="40">
        <f>I77/$I$89*(F77)</f>
        <v>2.5</v>
      </c>
      <c r="O77" s="62">
        <f t="shared" ref="O77:O83" si="36">L77+M77+N77</f>
        <v>91.25</v>
      </c>
      <c r="P77" s="94">
        <f t="shared" ref="P77:P83" si="37">G77+(G77*H77)</f>
        <v>32.294400000000003</v>
      </c>
      <c r="Q77" s="41">
        <f t="shared" ref="Q77:Q83" si="38">J77-P77</f>
        <v>0</v>
      </c>
      <c r="R77" s="179">
        <f t="shared" ref="R77:R83" si="39">1.03*1.04545</f>
        <v>1.0768135000000001</v>
      </c>
      <c r="S77" s="177">
        <f t="shared" ref="S77:S83" si="40">C77*R77</f>
        <v>27.1652048899</v>
      </c>
      <c r="T77" s="192">
        <f t="shared" ref="T77:T83" si="41">G77*R77</f>
        <v>27.168004605000004</v>
      </c>
      <c r="U77" s="188">
        <f t="shared" ref="U77:U83" si="42">J77*R77</f>
        <v>34.775045894400009</v>
      </c>
      <c r="V77" s="177">
        <f t="shared" ref="V77:V83" si="43">T77*H77+T77</f>
        <v>34.775045894400009</v>
      </c>
      <c r="W77" s="41">
        <f>U77-V77</f>
        <v>0</v>
      </c>
    </row>
    <row r="78" spans="1:23">
      <c r="A78" s="35">
        <v>2</v>
      </c>
      <c r="B78" s="2" t="s">
        <v>223</v>
      </c>
      <c r="C78" s="7">
        <v>24.636099999999999</v>
      </c>
      <c r="D78" s="126">
        <v>55</v>
      </c>
      <c r="E78" s="126">
        <v>45</v>
      </c>
      <c r="F78" s="126">
        <v>5</v>
      </c>
      <c r="G78" s="42">
        <v>27.7379</v>
      </c>
      <c r="H78" s="43">
        <v>0.28000000000000003</v>
      </c>
      <c r="I78" s="43">
        <v>0.01</v>
      </c>
      <c r="J78" s="51">
        <f t="shared" si="34"/>
        <v>35.504511999999998</v>
      </c>
      <c r="K78" s="51">
        <f t="shared" si="35"/>
        <v>35.149466879999999</v>
      </c>
      <c r="L78" s="88">
        <f>$G$54/G78*(D78)</f>
        <v>55.004163977806535</v>
      </c>
      <c r="M78" s="89">
        <f>$H$6/H78*E78</f>
        <v>33.749999999999993</v>
      </c>
      <c r="N78" s="40">
        <f t="shared" ref="N78:N83" si="44">I78/$I$89*(F78)</f>
        <v>2.5</v>
      </c>
      <c r="O78" s="62">
        <f t="shared" si="36"/>
        <v>91.254163977806527</v>
      </c>
      <c r="P78" s="94">
        <f t="shared" si="37"/>
        <v>35.504511999999998</v>
      </c>
      <c r="Q78" s="41">
        <f t="shared" si="38"/>
        <v>0</v>
      </c>
      <c r="R78" s="179">
        <f t="shared" si="39"/>
        <v>1.0768135000000001</v>
      </c>
      <c r="S78" s="177">
        <f t="shared" si="40"/>
        <v>26.528485067350001</v>
      </c>
      <c r="T78" s="192">
        <f t="shared" si="41"/>
        <v>29.868545181650003</v>
      </c>
      <c r="U78" s="188">
        <f t="shared" si="42"/>
        <v>38.231737832512003</v>
      </c>
      <c r="V78" s="177">
        <f t="shared" si="43"/>
        <v>38.231737832512003</v>
      </c>
      <c r="W78" s="41">
        <f t="shared" ref="W78:W83" si="45">U78-V78</f>
        <v>0</v>
      </c>
    </row>
    <row r="79" spans="1:23">
      <c r="A79" s="35">
        <v>3</v>
      </c>
      <c r="B79" s="2" t="s">
        <v>222</v>
      </c>
      <c r="C79" s="7">
        <v>41.511800000000001</v>
      </c>
      <c r="D79" s="126">
        <v>55</v>
      </c>
      <c r="E79" s="126">
        <v>45</v>
      </c>
      <c r="F79" s="126">
        <v>5</v>
      </c>
      <c r="G79" s="42">
        <v>41.511800000000001</v>
      </c>
      <c r="H79" s="43">
        <v>0.28000000000000003</v>
      </c>
      <c r="I79" s="43">
        <v>0.01</v>
      </c>
      <c r="J79" s="51">
        <f t="shared" si="34"/>
        <v>53.135103999999998</v>
      </c>
      <c r="K79" s="51">
        <f t="shared" si="35"/>
        <v>52.603752960000001</v>
      </c>
      <c r="L79" s="88">
        <f>$G$55/G79*(D79)</f>
        <v>54.997615135937245</v>
      </c>
      <c r="M79" s="89">
        <f>$H$7/H79*E79</f>
        <v>33.749999999999993</v>
      </c>
      <c r="N79" s="40">
        <f t="shared" si="44"/>
        <v>2.5</v>
      </c>
      <c r="O79" s="62">
        <f t="shared" si="36"/>
        <v>91.247615135937238</v>
      </c>
      <c r="P79" s="94">
        <f t="shared" si="37"/>
        <v>53.135103999999998</v>
      </c>
      <c r="Q79" s="41">
        <f t="shared" si="38"/>
        <v>0</v>
      </c>
      <c r="R79" s="179">
        <f t="shared" si="39"/>
        <v>1.0768135000000001</v>
      </c>
      <c r="S79" s="177">
        <f t="shared" si="40"/>
        <v>44.700466649300004</v>
      </c>
      <c r="T79" s="192">
        <f t="shared" si="41"/>
        <v>44.700466649300004</v>
      </c>
      <c r="U79" s="188">
        <f t="shared" si="42"/>
        <v>57.216597311104003</v>
      </c>
      <c r="V79" s="177">
        <f t="shared" si="43"/>
        <v>57.21659731110401</v>
      </c>
      <c r="W79" s="41">
        <f t="shared" si="45"/>
        <v>0</v>
      </c>
    </row>
    <row r="80" spans="1:23">
      <c r="A80" s="35">
        <v>4</v>
      </c>
      <c r="B80" s="2" t="s">
        <v>224</v>
      </c>
      <c r="C80" s="7">
        <v>31.979600000000001</v>
      </c>
      <c r="D80" s="126">
        <v>55</v>
      </c>
      <c r="E80" s="126">
        <v>45</v>
      </c>
      <c r="F80" s="126">
        <v>5</v>
      </c>
      <c r="G80" s="42">
        <v>31.979600000000001</v>
      </c>
      <c r="H80" s="43">
        <v>0.28000000000000003</v>
      </c>
      <c r="I80" s="43">
        <v>0.01</v>
      </c>
      <c r="J80" s="51">
        <f t="shared" si="34"/>
        <v>40.933888000000003</v>
      </c>
      <c r="K80" s="51">
        <f t="shared" si="35"/>
        <v>40.524549120000003</v>
      </c>
      <c r="L80" s="88">
        <f>$G$56/G80*(D80)</f>
        <v>55.000687938560837</v>
      </c>
      <c r="M80" s="89">
        <f>$H$8/H80*E80</f>
        <v>33.749999999999993</v>
      </c>
      <c r="N80" s="40">
        <f t="shared" si="44"/>
        <v>2.5</v>
      </c>
      <c r="O80" s="62">
        <f t="shared" si="36"/>
        <v>91.25068793856083</v>
      </c>
      <c r="P80" s="94">
        <f t="shared" si="37"/>
        <v>40.933888000000003</v>
      </c>
      <c r="Q80" s="41">
        <f t="shared" si="38"/>
        <v>0</v>
      </c>
      <c r="R80" s="179">
        <f t="shared" si="39"/>
        <v>1.0768135000000001</v>
      </c>
      <c r="S80" s="177">
        <f t="shared" si="40"/>
        <v>34.436065004600003</v>
      </c>
      <c r="T80" s="192">
        <f t="shared" si="41"/>
        <v>34.436065004600003</v>
      </c>
      <c r="U80" s="188">
        <f t="shared" si="42"/>
        <v>44.078163205888011</v>
      </c>
      <c r="V80" s="177">
        <f t="shared" si="43"/>
        <v>44.078163205888004</v>
      </c>
      <c r="W80" s="41">
        <f t="shared" si="45"/>
        <v>0</v>
      </c>
    </row>
    <row r="81" spans="1:23">
      <c r="A81" s="35">
        <v>5</v>
      </c>
      <c r="B81" s="2" t="s">
        <v>225</v>
      </c>
      <c r="C81" s="7">
        <v>36.869900000000001</v>
      </c>
      <c r="D81" s="126">
        <v>55</v>
      </c>
      <c r="E81" s="126">
        <v>45</v>
      </c>
      <c r="F81" s="126">
        <v>5</v>
      </c>
      <c r="G81" s="42">
        <v>36.869900000000001</v>
      </c>
      <c r="H81" s="43">
        <v>0.28000000000000003</v>
      </c>
      <c r="I81" s="43">
        <v>0.01</v>
      </c>
      <c r="J81" s="51">
        <f t="shared" si="34"/>
        <v>47.193472</v>
      </c>
      <c r="K81" s="51">
        <f t="shared" si="35"/>
        <v>46.72153728</v>
      </c>
      <c r="L81" s="88">
        <f>$G$57/G81*(D81)</f>
        <v>55.000149173173774</v>
      </c>
      <c r="M81" s="89">
        <f>$H$9/H81*E81</f>
        <v>33.749999999999993</v>
      </c>
      <c r="N81" s="40">
        <f t="shared" si="44"/>
        <v>2.5</v>
      </c>
      <c r="O81" s="62">
        <f t="shared" si="36"/>
        <v>91.250149173173767</v>
      </c>
      <c r="P81" s="94">
        <f t="shared" si="37"/>
        <v>47.193472</v>
      </c>
      <c r="Q81" s="41">
        <f t="shared" si="38"/>
        <v>0</v>
      </c>
      <c r="R81" s="179">
        <f t="shared" si="39"/>
        <v>1.0768135000000001</v>
      </c>
      <c r="S81" s="177">
        <f t="shared" si="40"/>
        <v>39.702006063650003</v>
      </c>
      <c r="T81" s="192">
        <f t="shared" si="41"/>
        <v>39.702006063650003</v>
      </c>
      <c r="U81" s="188">
        <f t="shared" si="42"/>
        <v>50.818567761472003</v>
      </c>
      <c r="V81" s="177">
        <f t="shared" si="43"/>
        <v>50.818567761472003</v>
      </c>
      <c r="W81" s="41">
        <f t="shared" si="45"/>
        <v>0</v>
      </c>
    </row>
    <row r="82" spans="1:23">
      <c r="A82" s="35">
        <v>6</v>
      </c>
      <c r="B82" s="2" t="s">
        <v>241</v>
      </c>
      <c r="C82" s="7">
        <v>30.498100000000001</v>
      </c>
      <c r="D82" s="126">
        <v>55</v>
      </c>
      <c r="E82" s="126">
        <v>45</v>
      </c>
      <c r="F82" s="126">
        <v>5</v>
      </c>
      <c r="G82" s="42">
        <v>30.498100000000001</v>
      </c>
      <c r="H82" s="43">
        <v>0.28000000000000003</v>
      </c>
      <c r="I82" s="43">
        <v>0.01</v>
      </c>
      <c r="J82" s="51">
        <f t="shared" si="34"/>
        <v>39.037568</v>
      </c>
      <c r="K82" s="51">
        <f t="shared" si="35"/>
        <v>38.647192320000002</v>
      </c>
      <c r="L82" s="88">
        <f>$G$34/G82*(D82)</f>
        <v>55.003426442958741</v>
      </c>
      <c r="M82" s="89">
        <f>$H$10/H82*E82</f>
        <v>33.749999999999993</v>
      </c>
      <c r="N82" s="40">
        <f t="shared" si="44"/>
        <v>2.5</v>
      </c>
      <c r="O82" s="62">
        <f t="shared" si="36"/>
        <v>91.253426442958727</v>
      </c>
      <c r="P82" s="94">
        <f t="shared" si="37"/>
        <v>39.037568</v>
      </c>
      <c r="Q82" s="41">
        <f t="shared" si="38"/>
        <v>0</v>
      </c>
      <c r="R82" s="179">
        <f t="shared" si="39"/>
        <v>1.0768135000000001</v>
      </c>
      <c r="S82" s="177">
        <f t="shared" si="40"/>
        <v>32.840765804350006</v>
      </c>
      <c r="T82" s="192">
        <f t="shared" si="41"/>
        <v>32.840765804350006</v>
      </c>
      <c r="U82" s="188">
        <f t="shared" si="42"/>
        <v>42.036180229568004</v>
      </c>
      <c r="V82" s="177">
        <f t="shared" si="43"/>
        <v>42.036180229568011</v>
      </c>
      <c r="W82" s="41">
        <f t="shared" si="45"/>
        <v>0</v>
      </c>
    </row>
    <row r="83" spans="1:23" ht="15.75" thickBot="1">
      <c r="A83" s="44">
        <v>7</v>
      </c>
      <c r="B83" s="10" t="s">
        <v>226</v>
      </c>
      <c r="C83" s="11">
        <v>35.161900000000003</v>
      </c>
      <c r="D83" s="127">
        <v>55</v>
      </c>
      <c r="E83" s="127">
        <v>45</v>
      </c>
      <c r="F83" s="126">
        <v>5</v>
      </c>
      <c r="G83" s="67">
        <v>35.161900000000003</v>
      </c>
      <c r="H83" s="46">
        <v>0.28000000000000003</v>
      </c>
      <c r="I83" s="43">
        <v>0.01</v>
      </c>
      <c r="J83" s="51">
        <f t="shared" si="34"/>
        <v>45.007232000000002</v>
      </c>
      <c r="K83" s="51">
        <f t="shared" si="35"/>
        <v>44.557159680000005</v>
      </c>
      <c r="L83" s="90">
        <f>$G$59/G83*(D83)</f>
        <v>54.997028033183639</v>
      </c>
      <c r="M83" s="89">
        <f>$H$11/H83*E83</f>
        <v>33.749999999999993</v>
      </c>
      <c r="N83" s="40">
        <f t="shared" si="44"/>
        <v>2.5</v>
      </c>
      <c r="O83" s="62">
        <f t="shared" si="36"/>
        <v>91.247028033183625</v>
      </c>
      <c r="P83" s="95">
        <f t="shared" si="37"/>
        <v>45.007232000000002</v>
      </c>
      <c r="Q83" s="41">
        <f t="shared" si="38"/>
        <v>0</v>
      </c>
      <c r="R83" s="179">
        <f t="shared" si="39"/>
        <v>1.0768135000000001</v>
      </c>
      <c r="S83" s="177">
        <f t="shared" si="40"/>
        <v>37.862808605650009</v>
      </c>
      <c r="T83" s="192">
        <f t="shared" si="41"/>
        <v>37.862808605650009</v>
      </c>
      <c r="U83" s="188">
        <f t="shared" si="42"/>
        <v>48.464395015232007</v>
      </c>
      <c r="V83" s="177">
        <f t="shared" si="43"/>
        <v>48.464395015232014</v>
      </c>
      <c r="W83" s="41">
        <f t="shared" si="45"/>
        <v>0</v>
      </c>
    </row>
    <row r="84" spans="1:23" ht="16.5" thickBot="1">
      <c r="A84" s="265" t="s">
        <v>77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121"/>
      <c r="O84" s="64">
        <f>SUM(O77:O83)</f>
        <v>638.75307070162069</v>
      </c>
      <c r="P84" s="55"/>
    </row>
    <row r="86" spans="1:23" ht="15.75" hidden="1" thickBot="1"/>
    <row r="87" spans="1:23" ht="15.75" hidden="1">
      <c r="A87" s="70" t="s">
        <v>31</v>
      </c>
      <c r="B87" s="54" t="s">
        <v>7</v>
      </c>
      <c r="C87" s="56"/>
      <c r="D87" s="123"/>
      <c r="E87" s="123"/>
      <c r="F87" s="123"/>
      <c r="G87" s="28"/>
      <c r="H87" s="29"/>
      <c r="I87" s="29"/>
      <c r="J87" s="28"/>
      <c r="K87" s="28"/>
      <c r="L87" s="30"/>
      <c r="M87" s="30"/>
      <c r="N87" s="30"/>
      <c r="O87" s="60"/>
      <c r="P87" s="32"/>
    </row>
    <row r="88" spans="1:23" ht="78.75" hidden="1">
      <c r="A88" s="12" t="s">
        <v>34</v>
      </c>
      <c r="B88" s="1" t="s">
        <v>35</v>
      </c>
      <c r="C88" s="6" t="s">
        <v>36</v>
      </c>
      <c r="D88" s="125" t="s">
        <v>37</v>
      </c>
      <c r="E88" s="125" t="s">
        <v>38</v>
      </c>
      <c r="F88" s="125" t="s">
        <v>39</v>
      </c>
      <c r="G88" s="6" t="s">
        <v>40</v>
      </c>
      <c r="H88" s="5" t="s">
        <v>41</v>
      </c>
      <c r="I88" s="5" t="s">
        <v>42</v>
      </c>
      <c r="J88" s="6" t="s">
        <v>43</v>
      </c>
      <c r="K88" s="6" t="s">
        <v>44</v>
      </c>
      <c r="L88" s="33" t="s">
        <v>45</v>
      </c>
      <c r="M88" s="33" t="s">
        <v>46</v>
      </c>
      <c r="N88" s="33" t="s">
        <v>47</v>
      </c>
      <c r="O88" s="61" t="s">
        <v>48</v>
      </c>
      <c r="P88" s="91" t="s">
        <v>49</v>
      </c>
    </row>
    <row r="89" spans="1:23" hidden="1">
      <c r="A89" s="35">
        <v>1</v>
      </c>
      <c r="B89" s="2" t="s">
        <v>129</v>
      </c>
      <c r="C89" s="7">
        <v>25.227399999999999</v>
      </c>
      <c r="D89" s="126">
        <v>55</v>
      </c>
      <c r="E89" s="126">
        <v>45</v>
      </c>
      <c r="F89" s="126">
        <v>5</v>
      </c>
      <c r="G89" s="51">
        <v>33.229999999999997</v>
      </c>
      <c r="H89" s="43">
        <v>0.34860000000000002</v>
      </c>
      <c r="I89" s="43">
        <v>0.02</v>
      </c>
      <c r="J89" s="51">
        <f t="shared" ref="J89:J95" si="46">G89+(G89*H89)</f>
        <v>44.813977999999999</v>
      </c>
      <c r="K89" s="51">
        <f t="shared" ref="K89:K95" si="47">J89-(J89*I89)</f>
        <v>43.917698439999995</v>
      </c>
      <c r="L89" s="88">
        <f>$G$53/G89*(D89)</f>
        <v>41.758952753535965</v>
      </c>
      <c r="M89" s="89">
        <f>$H$5/H89*E89</f>
        <v>27.108433734939755</v>
      </c>
      <c r="N89" s="40">
        <f>I89/$I$89*(F89)</f>
        <v>5</v>
      </c>
      <c r="O89" s="62">
        <f t="shared" ref="O89:O95" si="48">L89+M89+N89</f>
        <v>73.867386488475717</v>
      </c>
      <c r="P89" s="94">
        <f t="shared" ref="P89:P95" si="49">G89+(G89*H89)</f>
        <v>44.813977999999999</v>
      </c>
      <c r="Q89" s="41">
        <f t="shared" ref="Q89:Q95" si="50">J89-P89</f>
        <v>0</v>
      </c>
    </row>
    <row r="90" spans="1:23" hidden="1">
      <c r="A90" s="35">
        <v>2</v>
      </c>
      <c r="B90" s="2" t="s">
        <v>130</v>
      </c>
      <c r="C90" s="7">
        <v>27.7379</v>
      </c>
      <c r="D90" s="126">
        <v>55</v>
      </c>
      <c r="E90" s="126">
        <v>45</v>
      </c>
      <c r="F90" s="126">
        <v>5</v>
      </c>
      <c r="G90" s="51">
        <v>36.74</v>
      </c>
      <c r="H90" s="43">
        <v>0.34860000000000002</v>
      </c>
      <c r="I90" s="43">
        <v>0.02</v>
      </c>
      <c r="J90" s="51">
        <f t="shared" si="46"/>
        <v>49.547564000000001</v>
      </c>
      <c r="K90" s="51">
        <f t="shared" si="47"/>
        <v>48.556612720000004</v>
      </c>
      <c r="L90" s="88">
        <f>$G$54/G90*(D90)</f>
        <v>41.526946107784426</v>
      </c>
      <c r="M90" s="89">
        <f>$H$6/H90*E90</f>
        <v>27.108433734939755</v>
      </c>
      <c r="N90" s="40">
        <f t="shared" ref="N90:N95" si="51">I90/$I$89*(F90)</f>
        <v>5</v>
      </c>
      <c r="O90" s="62">
        <f t="shared" si="48"/>
        <v>73.635379842724177</v>
      </c>
      <c r="P90" s="94">
        <f t="shared" si="49"/>
        <v>49.547564000000001</v>
      </c>
      <c r="Q90" s="41">
        <f t="shared" si="50"/>
        <v>0</v>
      </c>
    </row>
    <row r="91" spans="1:23" hidden="1">
      <c r="A91" s="35">
        <v>3</v>
      </c>
      <c r="B91" s="2" t="s">
        <v>131</v>
      </c>
      <c r="C91" s="7">
        <v>41.511800000000001</v>
      </c>
      <c r="D91" s="126">
        <v>55</v>
      </c>
      <c r="E91" s="126">
        <v>45</v>
      </c>
      <c r="F91" s="126">
        <v>5</v>
      </c>
      <c r="G91" s="51">
        <v>49.51</v>
      </c>
      <c r="H91" s="43">
        <v>0.34860000000000002</v>
      </c>
      <c r="I91" s="43">
        <v>0.02</v>
      </c>
      <c r="J91" s="51">
        <f t="shared" si="46"/>
        <v>66.769185999999991</v>
      </c>
      <c r="K91" s="51">
        <f t="shared" si="47"/>
        <v>65.433802279999995</v>
      </c>
      <c r="L91" s="88">
        <f>$G$55/G91*(D91)</f>
        <v>46.11290648353868</v>
      </c>
      <c r="M91" s="89">
        <f>$H$7/H91*E91</f>
        <v>27.108433734939755</v>
      </c>
      <c r="N91" s="40">
        <f t="shared" si="51"/>
        <v>5</v>
      </c>
      <c r="O91" s="62">
        <f t="shared" si="48"/>
        <v>78.221340218478431</v>
      </c>
      <c r="P91" s="94">
        <f t="shared" si="49"/>
        <v>66.769185999999991</v>
      </c>
      <c r="Q91" s="41">
        <f t="shared" si="50"/>
        <v>0</v>
      </c>
    </row>
    <row r="92" spans="1:23" hidden="1">
      <c r="A92" s="35">
        <v>4</v>
      </c>
      <c r="B92" s="2" t="s">
        <v>132</v>
      </c>
      <c r="C92" s="7">
        <v>31.979600000000001</v>
      </c>
      <c r="D92" s="126">
        <v>55</v>
      </c>
      <c r="E92" s="126">
        <v>45</v>
      </c>
      <c r="F92" s="126">
        <v>5</v>
      </c>
      <c r="G92" s="51">
        <v>38.979999999999997</v>
      </c>
      <c r="H92" s="43">
        <v>0.34860000000000002</v>
      </c>
      <c r="I92" s="43">
        <v>0.02</v>
      </c>
      <c r="J92" s="51">
        <f t="shared" si="46"/>
        <v>52.568427999999997</v>
      </c>
      <c r="K92" s="51">
        <f t="shared" si="47"/>
        <v>51.517059439999997</v>
      </c>
      <c r="L92" s="88">
        <f>$G$56/G92*(D92)</f>
        <v>45.123140071831713</v>
      </c>
      <c r="M92" s="89">
        <f>$H$8/H92*E92</f>
        <v>27.108433734939755</v>
      </c>
      <c r="N92" s="40">
        <f t="shared" si="51"/>
        <v>5</v>
      </c>
      <c r="O92" s="62">
        <f t="shared" si="48"/>
        <v>77.231573806771465</v>
      </c>
      <c r="P92" s="94">
        <f t="shared" si="49"/>
        <v>52.568427999999997</v>
      </c>
      <c r="Q92" s="41">
        <f t="shared" si="50"/>
        <v>0</v>
      </c>
    </row>
    <row r="93" spans="1:23" hidden="1">
      <c r="A93" s="35">
        <v>5</v>
      </c>
      <c r="B93" s="2" t="s">
        <v>133</v>
      </c>
      <c r="C93" s="7">
        <v>36.869900000000001</v>
      </c>
      <c r="D93" s="126">
        <v>55</v>
      </c>
      <c r="E93" s="126">
        <v>45</v>
      </c>
      <c r="F93" s="126">
        <v>5</v>
      </c>
      <c r="G93" s="51">
        <v>45.87</v>
      </c>
      <c r="H93" s="43">
        <v>0.34860000000000002</v>
      </c>
      <c r="I93" s="43">
        <v>0.02</v>
      </c>
      <c r="J93" s="51">
        <f t="shared" si="46"/>
        <v>61.860281999999998</v>
      </c>
      <c r="K93" s="51">
        <f t="shared" si="47"/>
        <v>60.623076359999999</v>
      </c>
      <c r="L93" s="88">
        <f>$G$57/G93*(D93)</f>
        <v>44.208633093525179</v>
      </c>
      <c r="M93" s="89">
        <f>$H$9/H93*E93</f>
        <v>27.108433734939755</v>
      </c>
      <c r="N93" s="40">
        <f t="shared" si="51"/>
        <v>5</v>
      </c>
      <c r="O93" s="62">
        <f t="shared" si="48"/>
        <v>76.317066828464931</v>
      </c>
      <c r="P93" s="94">
        <f t="shared" si="49"/>
        <v>61.860281999999998</v>
      </c>
      <c r="Q93" s="41">
        <f t="shared" si="50"/>
        <v>0</v>
      </c>
    </row>
    <row r="94" spans="1:23" hidden="1">
      <c r="A94" s="35">
        <v>6</v>
      </c>
      <c r="B94" s="2" t="s">
        <v>134</v>
      </c>
      <c r="C94" s="7">
        <v>30.498100000000001</v>
      </c>
      <c r="D94" s="126">
        <v>55</v>
      </c>
      <c r="E94" s="126">
        <v>45</v>
      </c>
      <c r="F94" s="126">
        <v>5</v>
      </c>
      <c r="G94" s="51">
        <v>37.5</v>
      </c>
      <c r="H94" s="43">
        <v>0.34860000000000002</v>
      </c>
      <c r="I94" s="43">
        <v>0.02</v>
      </c>
      <c r="J94" s="51">
        <f t="shared" si="46"/>
        <v>50.572500000000005</v>
      </c>
      <c r="K94" s="51">
        <f t="shared" si="47"/>
        <v>49.561050000000002</v>
      </c>
      <c r="L94" s="88">
        <f>$G$34/G94*(D94)</f>
        <v>44.733333333333334</v>
      </c>
      <c r="M94" s="89">
        <f>$H$10/H94*E94</f>
        <v>27.108433734939755</v>
      </c>
      <c r="N94" s="40">
        <f t="shared" si="51"/>
        <v>5</v>
      </c>
      <c r="O94" s="62">
        <f t="shared" si="48"/>
        <v>76.841767068273086</v>
      </c>
      <c r="P94" s="94">
        <f t="shared" si="49"/>
        <v>50.572500000000005</v>
      </c>
      <c r="Q94" s="41">
        <f t="shared" si="50"/>
        <v>0</v>
      </c>
    </row>
    <row r="95" spans="1:23" ht="15.75" hidden="1" thickBot="1">
      <c r="A95" s="44">
        <v>7</v>
      </c>
      <c r="B95" s="10" t="s">
        <v>135</v>
      </c>
      <c r="C95" s="11">
        <v>35.161900000000003</v>
      </c>
      <c r="D95" s="127">
        <v>55</v>
      </c>
      <c r="E95" s="127">
        <v>45</v>
      </c>
      <c r="F95" s="126">
        <v>5</v>
      </c>
      <c r="G95" s="53">
        <v>44.16</v>
      </c>
      <c r="H95" s="46">
        <v>0.34860000000000002</v>
      </c>
      <c r="I95" s="46">
        <v>0.02</v>
      </c>
      <c r="J95" s="51">
        <f t="shared" si="46"/>
        <v>59.554175999999998</v>
      </c>
      <c r="K95" s="51">
        <f t="shared" si="47"/>
        <v>58.363092479999999</v>
      </c>
      <c r="L95" s="90">
        <f>$G$59/G95*(D95)</f>
        <v>43.790760869565219</v>
      </c>
      <c r="M95" s="89">
        <f>$H$11/H95*E95</f>
        <v>27.108433734939755</v>
      </c>
      <c r="N95" s="40">
        <f t="shared" si="51"/>
        <v>5</v>
      </c>
      <c r="O95" s="62">
        <f t="shared" si="48"/>
        <v>75.89919460450497</v>
      </c>
      <c r="P95" s="95">
        <f t="shared" si="49"/>
        <v>59.554175999999998</v>
      </c>
      <c r="Q95" s="41">
        <f t="shared" si="50"/>
        <v>0</v>
      </c>
    </row>
    <row r="96" spans="1:23" ht="16.5" hidden="1" thickBot="1">
      <c r="A96" s="265" t="s">
        <v>77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121"/>
      <c r="O96" s="64">
        <f>SUM(O89:O95)</f>
        <v>532.01370885769279</v>
      </c>
      <c r="P96" s="55"/>
    </row>
    <row r="97" spans="1:22" hidden="1"/>
    <row r="98" spans="1:22" ht="15.75" hidden="1" thickBot="1"/>
    <row r="99" spans="1:22" ht="15.75" hidden="1">
      <c r="A99" s="70" t="s">
        <v>31</v>
      </c>
      <c r="B99" s="27" t="s">
        <v>9</v>
      </c>
      <c r="C99" s="56"/>
      <c r="D99" s="123"/>
      <c r="E99" s="123"/>
      <c r="F99" s="123"/>
      <c r="G99" s="28"/>
      <c r="H99" s="29"/>
      <c r="I99" s="29"/>
      <c r="J99" s="28"/>
      <c r="K99" s="28"/>
      <c r="L99" s="30"/>
      <c r="M99" s="30"/>
      <c r="N99" s="30"/>
      <c r="O99" s="60"/>
      <c r="P99" s="32"/>
    </row>
    <row r="100" spans="1:22" ht="78.75" hidden="1">
      <c r="A100" s="12" t="s">
        <v>34</v>
      </c>
      <c r="B100" s="1" t="s">
        <v>35</v>
      </c>
      <c r="C100" s="6" t="s">
        <v>36</v>
      </c>
      <c r="D100" s="125" t="s">
        <v>37</v>
      </c>
      <c r="E100" s="125" t="s">
        <v>38</v>
      </c>
      <c r="F100" s="125" t="s">
        <v>39</v>
      </c>
      <c r="G100" s="6" t="s">
        <v>40</v>
      </c>
      <c r="H100" s="5" t="s">
        <v>41</v>
      </c>
      <c r="I100" s="5" t="s">
        <v>42</v>
      </c>
      <c r="J100" s="6" t="s">
        <v>43</v>
      </c>
      <c r="K100" s="6" t="s">
        <v>44</v>
      </c>
      <c r="L100" s="33" t="s">
        <v>45</v>
      </c>
      <c r="M100" s="33" t="s">
        <v>46</v>
      </c>
      <c r="N100" s="33" t="s">
        <v>47</v>
      </c>
      <c r="O100" s="61" t="s">
        <v>48</v>
      </c>
      <c r="P100" s="91" t="s">
        <v>49</v>
      </c>
    </row>
    <row r="101" spans="1:22" hidden="1">
      <c r="A101" s="35">
        <v>1</v>
      </c>
      <c r="B101" s="2" t="s">
        <v>129</v>
      </c>
      <c r="C101" s="7">
        <v>25.227399999999999</v>
      </c>
      <c r="D101" s="126">
        <v>55</v>
      </c>
      <c r="E101" s="126">
        <v>45</v>
      </c>
      <c r="F101" s="126">
        <v>5</v>
      </c>
      <c r="G101" s="51">
        <v>25.23</v>
      </c>
      <c r="H101" s="43">
        <v>0.52</v>
      </c>
      <c r="I101" s="43">
        <v>1.1299999999999999E-2</v>
      </c>
      <c r="J101" s="51">
        <f t="shared" ref="J101:J107" si="52">G101+(G101*H101)</f>
        <v>38.349600000000002</v>
      </c>
      <c r="K101" s="51">
        <f t="shared" ref="K101:K107" si="53">J101-(J101*I101)</f>
        <v>37.916249520000001</v>
      </c>
      <c r="L101" s="88">
        <f>$G$53/G101*(D101)</f>
        <v>55</v>
      </c>
      <c r="M101" s="89">
        <f>$H$5/H101*E101</f>
        <v>18.17307692307692</v>
      </c>
      <c r="N101" s="40">
        <f>I101/$I$89*(F101)</f>
        <v>2.8249999999999997</v>
      </c>
      <c r="O101" s="62">
        <f t="shared" ref="O101:O107" si="54">L101+M101+N101</f>
        <v>75.998076923076923</v>
      </c>
      <c r="P101" s="94">
        <f t="shared" ref="P101:P107" si="55">G101+(G101*H101)</f>
        <v>38.349600000000002</v>
      </c>
      <c r="Q101" s="41">
        <f t="shared" ref="Q101:Q107" si="56">J101-P101</f>
        <v>0</v>
      </c>
    </row>
    <row r="102" spans="1:22" hidden="1">
      <c r="A102" s="35">
        <v>2</v>
      </c>
      <c r="B102" s="2" t="s">
        <v>130</v>
      </c>
      <c r="C102" s="7">
        <v>27.7379</v>
      </c>
      <c r="D102" s="126">
        <v>55</v>
      </c>
      <c r="E102" s="126">
        <v>45</v>
      </c>
      <c r="F102" s="126">
        <v>5</v>
      </c>
      <c r="G102" s="51">
        <v>27.7379</v>
      </c>
      <c r="H102" s="43">
        <v>0.52</v>
      </c>
      <c r="I102" s="43">
        <v>1.1299999999999999E-2</v>
      </c>
      <c r="J102" s="51">
        <f t="shared" si="52"/>
        <v>42.161608000000001</v>
      </c>
      <c r="K102" s="51">
        <f t="shared" si="53"/>
        <v>41.685181829599998</v>
      </c>
      <c r="L102" s="88">
        <f>$G$54/G102*(D102)</f>
        <v>55.004163977806535</v>
      </c>
      <c r="M102" s="89">
        <f>$H$6/H102*E102</f>
        <v>18.17307692307692</v>
      </c>
      <c r="N102" s="40">
        <f t="shared" ref="N102:N107" si="57">I102/$I$89*(F102)</f>
        <v>2.8249999999999997</v>
      </c>
      <c r="O102" s="62">
        <f t="shared" si="54"/>
        <v>76.00224090088345</v>
      </c>
      <c r="P102" s="94">
        <f t="shared" si="55"/>
        <v>42.161608000000001</v>
      </c>
      <c r="Q102" s="41">
        <f t="shared" si="56"/>
        <v>0</v>
      </c>
    </row>
    <row r="103" spans="1:22" hidden="1">
      <c r="A103" s="35">
        <v>3</v>
      </c>
      <c r="B103" s="2" t="s">
        <v>131</v>
      </c>
      <c r="C103" s="7">
        <v>41.511800000000001</v>
      </c>
      <c r="D103" s="126">
        <v>55</v>
      </c>
      <c r="E103" s="126">
        <v>45</v>
      </c>
      <c r="F103" s="126">
        <v>5</v>
      </c>
      <c r="G103" s="51">
        <v>41.511800000000001</v>
      </c>
      <c r="H103" s="43">
        <v>0.52</v>
      </c>
      <c r="I103" s="43">
        <v>1.1299999999999999E-2</v>
      </c>
      <c r="J103" s="51">
        <f t="shared" si="52"/>
        <v>63.097936000000004</v>
      </c>
      <c r="K103" s="51">
        <f t="shared" si="53"/>
        <v>62.384929323200005</v>
      </c>
      <c r="L103" s="88">
        <f>$G$55/G103*(D103)</f>
        <v>54.997615135937245</v>
      </c>
      <c r="M103" s="89">
        <f>$H$7/H103*E103</f>
        <v>18.17307692307692</v>
      </c>
      <c r="N103" s="40">
        <f t="shared" si="57"/>
        <v>2.8249999999999997</v>
      </c>
      <c r="O103" s="62">
        <f t="shared" si="54"/>
        <v>75.995692059014161</v>
      </c>
      <c r="P103" s="94">
        <f t="shared" si="55"/>
        <v>63.097936000000004</v>
      </c>
      <c r="Q103" s="41">
        <f t="shared" si="56"/>
        <v>0</v>
      </c>
    </row>
    <row r="104" spans="1:22" hidden="1">
      <c r="A104" s="35">
        <v>4</v>
      </c>
      <c r="B104" s="2" t="s">
        <v>132</v>
      </c>
      <c r="C104" s="7">
        <v>31.979600000000001</v>
      </c>
      <c r="D104" s="126">
        <v>55</v>
      </c>
      <c r="E104" s="126">
        <v>45</v>
      </c>
      <c r="F104" s="126">
        <v>5</v>
      </c>
      <c r="G104" s="51">
        <v>31.979600000000001</v>
      </c>
      <c r="H104" s="43">
        <v>0.52</v>
      </c>
      <c r="I104" s="43">
        <v>1.1299999999999999E-2</v>
      </c>
      <c r="J104" s="51">
        <f t="shared" si="52"/>
        <v>48.608992000000001</v>
      </c>
      <c r="K104" s="51">
        <f t="shared" si="53"/>
        <v>48.059710390399999</v>
      </c>
      <c r="L104" s="88">
        <f>$G$56/G104*(D104)</f>
        <v>55.000687938560837</v>
      </c>
      <c r="M104" s="89">
        <f>$H$8/H104*E104</f>
        <v>18.17307692307692</v>
      </c>
      <c r="N104" s="40">
        <f t="shared" si="57"/>
        <v>2.8249999999999997</v>
      </c>
      <c r="O104" s="62">
        <f t="shared" si="54"/>
        <v>75.998764861637753</v>
      </c>
      <c r="P104" s="94">
        <f t="shared" si="55"/>
        <v>48.608992000000001</v>
      </c>
      <c r="Q104" s="41">
        <f t="shared" si="56"/>
        <v>0</v>
      </c>
    </row>
    <row r="105" spans="1:22" hidden="1">
      <c r="A105" s="35">
        <v>5</v>
      </c>
      <c r="B105" s="2" t="s">
        <v>133</v>
      </c>
      <c r="C105" s="7">
        <v>36.869900000000001</v>
      </c>
      <c r="D105" s="126">
        <v>55</v>
      </c>
      <c r="E105" s="126">
        <v>45</v>
      </c>
      <c r="F105" s="126">
        <v>5</v>
      </c>
      <c r="G105" s="51">
        <v>36.869900000000001</v>
      </c>
      <c r="H105" s="43">
        <v>0.52</v>
      </c>
      <c r="I105" s="43">
        <v>1.1299999999999999E-2</v>
      </c>
      <c r="J105" s="51">
        <f t="shared" si="52"/>
        <v>56.042248000000001</v>
      </c>
      <c r="K105" s="51">
        <f t="shared" si="53"/>
        <v>55.408970597600003</v>
      </c>
      <c r="L105" s="88">
        <f>$G$57/G105*(D105)</f>
        <v>55.000149173173774</v>
      </c>
      <c r="M105" s="89">
        <f>$H$9/H105*E105</f>
        <v>18.17307692307692</v>
      </c>
      <c r="N105" s="40">
        <f t="shared" si="57"/>
        <v>2.8249999999999997</v>
      </c>
      <c r="O105" s="62">
        <f t="shared" si="54"/>
        <v>75.99822609625069</v>
      </c>
      <c r="P105" s="94">
        <f t="shared" si="55"/>
        <v>56.042248000000001</v>
      </c>
      <c r="Q105" s="41">
        <f t="shared" si="56"/>
        <v>0</v>
      </c>
    </row>
    <row r="106" spans="1:22" hidden="1">
      <c r="A106" s="35">
        <v>6</v>
      </c>
      <c r="B106" s="2" t="s">
        <v>134</v>
      </c>
      <c r="C106" s="7">
        <v>30.498100000000001</v>
      </c>
      <c r="D106" s="126">
        <v>55</v>
      </c>
      <c r="E106" s="126">
        <v>45</v>
      </c>
      <c r="F106" s="126">
        <v>5</v>
      </c>
      <c r="G106" s="51">
        <v>30.498100000000001</v>
      </c>
      <c r="H106" s="43">
        <v>0.52</v>
      </c>
      <c r="I106" s="43">
        <v>1.1299999999999999E-2</v>
      </c>
      <c r="J106" s="51">
        <f t="shared" si="52"/>
        <v>46.357112000000001</v>
      </c>
      <c r="K106" s="51">
        <f t="shared" si="53"/>
        <v>45.833276634400001</v>
      </c>
      <c r="L106" s="88">
        <f>$G$34/G106*(D106)</f>
        <v>55.003426442958741</v>
      </c>
      <c r="M106" s="89">
        <f>$H$10/H106*E106</f>
        <v>18.17307692307692</v>
      </c>
      <c r="N106" s="40">
        <f t="shared" si="57"/>
        <v>2.8249999999999997</v>
      </c>
      <c r="O106" s="62">
        <f t="shared" si="54"/>
        <v>76.001503366035664</v>
      </c>
      <c r="P106" s="94">
        <f t="shared" si="55"/>
        <v>46.357112000000001</v>
      </c>
      <c r="Q106" s="41">
        <f t="shared" si="56"/>
        <v>0</v>
      </c>
    </row>
    <row r="107" spans="1:22" ht="15.75" hidden="1" thickBot="1">
      <c r="A107" s="44">
        <v>7</v>
      </c>
      <c r="B107" s="10" t="s">
        <v>135</v>
      </c>
      <c r="C107" s="11">
        <v>35.161900000000003</v>
      </c>
      <c r="D107" s="127">
        <v>55</v>
      </c>
      <c r="E107" s="127">
        <v>45</v>
      </c>
      <c r="F107" s="126">
        <v>5</v>
      </c>
      <c r="G107" s="53">
        <v>35.161900000000003</v>
      </c>
      <c r="H107" s="46">
        <v>0.52</v>
      </c>
      <c r="I107" s="43">
        <v>1.1299999999999999E-2</v>
      </c>
      <c r="J107" s="51">
        <f t="shared" si="52"/>
        <v>53.446088000000003</v>
      </c>
      <c r="K107" s="51">
        <f t="shared" si="53"/>
        <v>52.8421472056</v>
      </c>
      <c r="L107" s="90">
        <f>$G$59/G107*(D107)</f>
        <v>54.997028033183639</v>
      </c>
      <c r="M107" s="89">
        <f>$H$11/H107*E107</f>
        <v>18.17307692307692</v>
      </c>
      <c r="N107" s="40">
        <f t="shared" si="57"/>
        <v>2.8249999999999997</v>
      </c>
      <c r="O107" s="62">
        <f t="shared" si="54"/>
        <v>75.995104956260562</v>
      </c>
      <c r="P107" s="95">
        <f t="shared" si="55"/>
        <v>53.446088000000003</v>
      </c>
      <c r="Q107" s="41">
        <f t="shared" si="56"/>
        <v>0</v>
      </c>
    </row>
    <row r="108" spans="1:22" ht="16.5" hidden="1" thickBot="1">
      <c r="A108" s="265" t="s">
        <v>77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121"/>
      <c r="O108" s="103">
        <f>SUM(O101:O107)</f>
        <v>531.98960916315923</v>
      </c>
      <c r="P108" s="48"/>
    </row>
    <row r="109" spans="1:22" hidden="1"/>
    <row r="110" spans="1:22" ht="15.75" thickBot="1"/>
    <row r="111" spans="1:22" ht="15.75">
      <c r="A111" s="70" t="s">
        <v>31</v>
      </c>
      <c r="B111" s="27" t="s">
        <v>10</v>
      </c>
      <c r="C111" s="56"/>
      <c r="D111" s="123"/>
      <c r="E111" s="123"/>
      <c r="F111" s="123"/>
      <c r="G111" s="28"/>
      <c r="H111" s="29"/>
      <c r="I111" s="29"/>
      <c r="J111" s="28"/>
      <c r="K111" s="28"/>
      <c r="L111" s="30"/>
      <c r="M111" s="30"/>
      <c r="N111" s="30"/>
      <c r="O111" s="60"/>
      <c r="P111" s="32"/>
    </row>
    <row r="112" spans="1:22" ht="78.75">
      <c r="A112" s="12" t="s">
        <v>34</v>
      </c>
      <c r="B112" s="1" t="s">
        <v>182</v>
      </c>
      <c r="C112" s="6" t="s">
        <v>36</v>
      </c>
      <c r="D112" s="125" t="s">
        <v>37</v>
      </c>
      <c r="E112" s="125" t="s">
        <v>38</v>
      </c>
      <c r="F112" s="125" t="s">
        <v>39</v>
      </c>
      <c r="G112" s="6" t="s">
        <v>40</v>
      </c>
      <c r="H112" s="5" t="s">
        <v>41</v>
      </c>
      <c r="I112" s="5" t="s">
        <v>42</v>
      </c>
      <c r="J112" s="6" t="s">
        <v>43</v>
      </c>
      <c r="K112" s="6" t="s">
        <v>44</v>
      </c>
      <c r="L112" s="33" t="s">
        <v>45</v>
      </c>
      <c r="M112" s="33" t="s">
        <v>46</v>
      </c>
      <c r="N112" s="33" t="s">
        <v>47</v>
      </c>
      <c r="O112" s="61" t="s">
        <v>48</v>
      </c>
      <c r="P112" s="91" t="s">
        <v>49</v>
      </c>
      <c r="R112" s="173" t="s">
        <v>242</v>
      </c>
      <c r="S112" s="176" t="s">
        <v>238</v>
      </c>
      <c r="T112" s="260" t="s">
        <v>239</v>
      </c>
      <c r="U112" s="261" t="s">
        <v>237</v>
      </c>
      <c r="V112" s="170" t="s">
        <v>240</v>
      </c>
    </row>
    <row r="113" spans="1:23">
      <c r="A113" s="35">
        <v>1</v>
      </c>
      <c r="B113" s="2" t="s">
        <v>221</v>
      </c>
      <c r="C113" s="7">
        <v>25.227399999999999</v>
      </c>
      <c r="D113" s="126">
        <v>55</v>
      </c>
      <c r="E113" s="126">
        <v>45</v>
      </c>
      <c r="F113" s="126">
        <v>5</v>
      </c>
      <c r="G113" s="51">
        <v>25.23</v>
      </c>
      <c r="H113" s="43">
        <v>0.36</v>
      </c>
      <c r="I113" s="43">
        <v>0.02</v>
      </c>
      <c r="J113" s="51">
        <f t="shared" ref="J113:J119" si="58">G113+(G113*H113)</f>
        <v>34.312800000000003</v>
      </c>
      <c r="K113" s="51">
        <f t="shared" ref="K113:K119" si="59">J113-(J113*I113)</f>
        <v>33.626544000000003</v>
      </c>
      <c r="L113" s="88">
        <f>$G$53/G113*(D113)</f>
        <v>55</v>
      </c>
      <c r="M113" s="89">
        <f>$H$5/H113*E113</f>
        <v>26.25</v>
      </c>
      <c r="N113" s="40">
        <f>I113/$I$89*(F113)</f>
        <v>5</v>
      </c>
      <c r="O113" s="62">
        <f t="shared" ref="O113:O119" si="60">L113+M113+N113</f>
        <v>86.25</v>
      </c>
      <c r="P113" s="94">
        <f t="shared" ref="P113:P119" si="61">G113+(G113*H113)</f>
        <v>34.312800000000003</v>
      </c>
      <c r="Q113" s="41">
        <f t="shared" ref="Q113:Q119" si="62">J113-P113</f>
        <v>0</v>
      </c>
      <c r="R113" s="179">
        <f t="shared" ref="R113:R119" si="63">1.03*1.04545</f>
        <v>1.0768135000000001</v>
      </c>
      <c r="S113" s="177">
        <f t="shared" ref="S113:S119" si="64">C113*R113</f>
        <v>27.1652048899</v>
      </c>
      <c r="T113" s="192">
        <f t="shared" ref="T113:T119" si="65">G113*R113</f>
        <v>27.168004605000004</v>
      </c>
      <c r="U113" s="188">
        <f t="shared" ref="U113:U119" si="66">J113*R113</f>
        <v>36.948486262800003</v>
      </c>
      <c r="V113" s="177">
        <f t="shared" ref="V113:V119" si="67">T113*H113+T113</f>
        <v>36.948486262800003</v>
      </c>
      <c r="W113" s="41">
        <f t="shared" ref="W113:W119" si="68">U113-V113</f>
        <v>0</v>
      </c>
    </row>
    <row r="114" spans="1:23">
      <c r="A114" s="35">
        <v>2</v>
      </c>
      <c r="B114" s="2" t="s">
        <v>223</v>
      </c>
      <c r="C114" s="7">
        <v>24.636099999999999</v>
      </c>
      <c r="D114" s="126">
        <v>55</v>
      </c>
      <c r="E114" s="126">
        <v>45</v>
      </c>
      <c r="F114" s="126">
        <v>5</v>
      </c>
      <c r="G114" s="51">
        <v>27.74</v>
      </c>
      <c r="H114" s="43">
        <v>0.36</v>
      </c>
      <c r="I114" s="43">
        <v>0.02</v>
      </c>
      <c r="J114" s="51">
        <f t="shared" si="58"/>
        <v>37.726399999999998</v>
      </c>
      <c r="K114" s="51">
        <f t="shared" si="59"/>
        <v>36.971871999999998</v>
      </c>
      <c r="L114" s="88">
        <f>$G$54/G114*(D114)</f>
        <v>55</v>
      </c>
      <c r="M114" s="89">
        <f>$H$6/H114*E114</f>
        <v>26.25</v>
      </c>
      <c r="N114" s="40">
        <f t="shared" ref="N114:N119" si="69">I114/$I$89*(F114)</f>
        <v>5</v>
      </c>
      <c r="O114" s="62">
        <f t="shared" si="60"/>
        <v>86.25</v>
      </c>
      <c r="P114" s="94">
        <f t="shared" si="61"/>
        <v>37.726399999999998</v>
      </c>
      <c r="Q114" s="41">
        <f t="shared" si="62"/>
        <v>0</v>
      </c>
      <c r="R114" s="179">
        <f t="shared" si="63"/>
        <v>1.0768135000000001</v>
      </c>
      <c r="S114" s="177">
        <f t="shared" si="64"/>
        <v>26.528485067350001</v>
      </c>
      <c r="T114" s="192">
        <f t="shared" si="65"/>
        <v>29.87080649</v>
      </c>
      <c r="U114" s="188">
        <f t="shared" si="66"/>
        <v>40.624296826399998</v>
      </c>
      <c r="V114" s="177">
        <f t="shared" si="67"/>
        <v>40.624296826399998</v>
      </c>
      <c r="W114" s="41">
        <f t="shared" si="68"/>
        <v>0</v>
      </c>
    </row>
    <row r="115" spans="1:23">
      <c r="A115" s="35">
        <v>3</v>
      </c>
      <c r="B115" s="2" t="s">
        <v>222</v>
      </c>
      <c r="C115" s="7">
        <v>41.511800000000001</v>
      </c>
      <c r="D115" s="126">
        <v>55</v>
      </c>
      <c r="E115" s="126">
        <v>45</v>
      </c>
      <c r="F115" s="126">
        <v>5</v>
      </c>
      <c r="G115" s="51">
        <v>41.51</v>
      </c>
      <c r="H115" s="43">
        <v>0.36</v>
      </c>
      <c r="I115" s="43">
        <v>0.02</v>
      </c>
      <c r="J115" s="51">
        <f t="shared" si="58"/>
        <v>56.453599999999994</v>
      </c>
      <c r="K115" s="51">
        <f t="shared" si="59"/>
        <v>55.324527999999994</v>
      </c>
      <c r="L115" s="88">
        <f>$G$55/G115*(D115)</f>
        <v>55</v>
      </c>
      <c r="M115" s="89">
        <f>$H$7/H115*E115</f>
        <v>26.25</v>
      </c>
      <c r="N115" s="40">
        <f t="shared" si="69"/>
        <v>5</v>
      </c>
      <c r="O115" s="62">
        <f t="shared" si="60"/>
        <v>86.25</v>
      </c>
      <c r="P115" s="94">
        <f t="shared" si="61"/>
        <v>56.453599999999994</v>
      </c>
      <c r="Q115" s="41">
        <f t="shared" si="62"/>
        <v>0</v>
      </c>
      <c r="R115" s="179">
        <f t="shared" si="63"/>
        <v>1.0768135000000001</v>
      </c>
      <c r="S115" s="177">
        <f t="shared" si="64"/>
        <v>44.700466649300004</v>
      </c>
      <c r="T115" s="192">
        <f t="shared" si="65"/>
        <v>44.698528385000003</v>
      </c>
      <c r="U115" s="188">
        <f t="shared" si="66"/>
        <v>60.789998603599997</v>
      </c>
      <c r="V115" s="177">
        <f t="shared" si="67"/>
        <v>60.789998603600004</v>
      </c>
      <c r="W115" s="41">
        <f t="shared" si="68"/>
        <v>0</v>
      </c>
    </row>
    <row r="116" spans="1:23">
      <c r="A116" s="35">
        <v>4</v>
      </c>
      <c r="B116" s="2" t="s">
        <v>224</v>
      </c>
      <c r="C116" s="7">
        <v>31.979600000000001</v>
      </c>
      <c r="D116" s="126">
        <v>55</v>
      </c>
      <c r="E116" s="126">
        <v>45</v>
      </c>
      <c r="F116" s="126">
        <v>5</v>
      </c>
      <c r="G116" s="51">
        <v>31.98</v>
      </c>
      <c r="H116" s="43">
        <v>0.36</v>
      </c>
      <c r="I116" s="43">
        <v>0.02</v>
      </c>
      <c r="J116" s="51">
        <f t="shared" si="58"/>
        <v>43.492800000000003</v>
      </c>
      <c r="K116" s="51">
        <f t="shared" si="59"/>
        <v>42.622944000000004</v>
      </c>
      <c r="L116" s="88">
        <f>$G$56/G116*(D116)</f>
        <v>55</v>
      </c>
      <c r="M116" s="89">
        <f>$H$8/H116*E116</f>
        <v>26.25</v>
      </c>
      <c r="N116" s="40">
        <f t="shared" si="69"/>
        <v>5</v>
      </c>
      <c r="O116" s="62">
        <f t="shared" si="60"/>
        <v>86.25</v>
      </c>
      <c r="P116" s="94">
        <f t="shared" si="61"/>
        <v>43.492800000000003</v>
      </c>
      <c r="Q116" s="41">
        <f t="shared" si="62"/>
        <v>0</v>
      </c>
      <c r="R116" s="179">
        <f t="shared" si="63"/>
        <v>1.0768135000000001</v>
      </c>
      <c r="S116" s="177">
        <f t="shared" si="64"/>
        <v>34.436065004600003</v>
      </c>
      <c r="T116" s="192">
        <f t="shared" si="65"/>
        <v>34.436495730000004</v>
      </c>
      <c r="U116" s="188">
        <f t="shared" si="66"/>
        <v>46.833634192800005</v>
      </c>
      <c r="V116" s="177">
        <f t="shared" si="67"/>
        <v>46.833634192800005</v>
      </c>
      <c r="W116" s="41">
        <f t="shared" si="68"/>
        <v>0</v>
      </c>
    </row>
    <row r="117" spans="1:23">
      <c r="A117" s="35">
        <v>5</v>
      </c>
      <c r="B117" s="2" t="s">
        <v>225</v>
      </c>
      <c r="C117" s="7">
        <v>36.869900000000001</v>
      </c>
      <c r="D117" s="126">
        <v>55</v>
      </c>
      <c r="E117" s="126">
        <v>45</v>
      </c>
      <c r="F117" s="126">
        <v>5</v>
      </c>
      <c r="G117" s="51">
        <v>36.869999999999997</v>
      </c>
      <c r="H117" s="43">
        <v>0.36</v>
      </c>
      <c r="I117" s="43">
        <v>0.02</v>
      </c>
      <c r="J117" s="51">
        <f t="shared" si="58"/>
        <v>50.143199999999993</v>
      </c>
      <c r="K117" s="51">
        <f t="shared" si="59"/>
        <v>49.140335999999991</v>
      </c>
      <c r="L117" s="88">
        <f>$G$57/G117*(D117)</f>
        <v>55</v>
      </c>
      <c r="M117" s="89">
        <f>$H$9/H117*E117</f>
        <v>26.25</v>
      </c>
      <c r="N117" s="40">
        <f t="shared" si="69"/>
        <v>5</v>
      </c>
      <c r="O117" s="62">
        <f t="shared" si="60"/>
        <v>86.25</v>
      </c>
      <c r="P117" s="94">
        <f t="shared" si="61"/>
        <v>50.143199999999993</v>
      </c>
      <c r="Q117" s="41">
        <f t="shared" si="62"/>
        <v>0</v>
      </c>
      <c r="R117" s="179">
        <f t="shared" si="63"/>
        <v>1.0768135000000001</v>
      </c>
      <c r="S117" s="177">
        <f t="shared" si="64"/>
        <v>39.702006063650003</v>
      </c>
      <c r="T117" s="192">
        <f t="shared" si="65"/>
        <v>39.702113744999998</v>
      </c>
      <c r="U117" s="188">
        <f t="shared" si="66"/>
        <v>53.994874693199996</v>
      </c>
      <c r="V117" s="177">
        <f t="shared" si="67"/>
        <v>53.994874693199996</v>
      </c>
      <c r="W117" s="41">
        <f t="shared" si="68"/>
        <v>0</v>
      </c>
    </row>
    <row r="118" spans="1:23">
      <c r="A118" s="35">
        <v>6</v>
      </c>
      <c r="B118" s="2" t="s">
        <v>241</v>
      </c>
      <c r="C118" s="7">
        <v>30.498100000000001</v>
      </c>
      <c r="D118" s="126">
        <v>55</v>
      </c>
      <c r="E118" s="126">
        <v>45</v>
      </c>
      <c r="F118" s="126">
        <v>5</v>
      </c>
      <c r="G118" s="51">
        <v>30.5</v>
      </c>
      <c r="H118" s="43">
        <v>0.36</v>
      </c>
      <c r="I118" s="43">
        <v>0.02</v>
      </c>
      <c r="J118" s="51">
        <f t="shared" si="58"/>
        <v>41.480000000000004</v>
      </c>
      <c r="K118" s="51">
        <f t="shared" si="59"/>
        <v>40.650400000000005</v>
      </c>
      <c r="L118" s="88">
        <f>$G$34/G118*(D118)</f>
        <v>55</v>
      </c>
      <c r="M118" s="89">
        <f>$H$10/H118*E118</f>
        <v>26.25</v>
      </c>
      <c r="N118" s="40">
        <f t="shared" si="69"/>
        <v>5</v>
      </c>
      <c r="O118" s="62">
        <f t="shared" si="60"/>
        <v>86.25</v>
      </c>
      <c r="P118" s="104">
        <f t="shared" si="61"/>
        <v>41.480000000000004</v>
      </c>
      <c r="Q118" s="41">
        <f t="shared" si="62"/>
        <v>0</v>
      </c>
      <c r="R118" s="179">
        <f t="shared" si="63"/>
        <v>1.0768135000000001</v>
      </c>
      <c r="S118" s="177">
        <f t="shared" si="64"/>
        <v>32.840765804350006</v>
      </c>
      <c r="T118" s="192">
        <f t="shared" si="65"/>
        <v>32.842811750000003</v>
      </c>
      <c r="U118" s="188">
        <f t="shared" si="66"/>
        <v>44.666223980000005</v>
      </c>
      <c r="V118" s="177">
        <f t="shared" si="67"/>
        <v>44.666223980000005</v>
      </c>
      <c r="W118" s="41">
        <f t="shared" si="68"/>
        <v>0</v>
      </c>
    </row>
    <row r="119" spans="1:23" ht="15.75" thickBot="1">
      <c r="A119" s="153">
        <v>7</v>
      </c>
      <c r="B119" s="10" t="s">
        <v>226</v>
      </c>
      <c r="C119" s="154">
        <v>35.161900000000003</v>
      </c>
      <c r="D119" s="155">
        <v>55</v>
      </c>
      <c r="E119" s="155">
        <v>45</v>
      </c>
      <c r="F119" s="147">
        <v>5</v>
      </c>
      <c r="G119" s="156">
        <v>35.17</v>
      </c>
      <c r="H119" s="157">
        <v>0.36</v>
      </c>
      <c r="I119" s="72">
        <v>0.02</v>
      </c>
      <c r="J119" s="51">
        <f t="shared" si="58"/>
        <v>47.831200000000003</v>
      </c>
      <c r="K119" s="51">
        <f t="shared" si="59"/>
        <v>46.874576000000005</v>
      </c>
      <c r="L119" s="158">
        <f>$G$59/G119*(D119)</f>
        <v>54.984361671879434</v>
      </c>
      <c r="M119" s="89">
        <f>$H$11/H119*E119</f>
        <v>26.25</v>
      </c>
      <c r="N119" s="40">
        <f t="shared" si="69"/>
        <v>5</v>
      </c>
      <c r="O119" s="62">
        <f t="shared" si="60"/>
        <v>86.234361671879441</v>
      </c>
      <c r="P119" s="159">
        <f t="shared" si="61"/>
        <v>47.831200000000003</v>
      </c>
      <c r="Q119" s="41">
        <f t="shared" si="62"/>
        <v>0</v>
      </c>
      <c r="R119" s="179">
        <f t="shared" si="63"/>
        <v>1.0768135000000001</v>
      </c>
      <c r="S119" s="177">
        <f t="shared" si="64"/>
        <v>37.862808605650009</v>
      </c>
      <c r="T119" s="192">
        <f t="shared" si="65"/>
        <v>37.871530795000005</v>
      </c>
      <c r="U119" s="188">
        <f t="shared" si="66"/>
        <v>51.505281881200006</v>
      </c>
      <c r="V119" s="177">
        <f t="shared" si="67"/>
        <v>51.505281881200006</v>
      </c>
      <c r="W119" s="41">
        <f t="shared" si="68"/>
        <v>0</v>
      </c>
    </row>
    <row r="120" spans="1:23" ht="16.5" thickBot="1">
      <c r="A120" s="265" t="s">
        <v>77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121"/>
      <c r="O120" s="64">
        <f>SUM(O113:O119)</f>
        <v>603.73436167187947</v>
      </c>
      <c r="P120" s="55"/>
    </row>
    <row r="122" spans="1:23" ht="15.75" hidden="1" thickBot="1"/>
    <row r="123" spans="1:23" ht="15.75" hidden="1">
      <c r="A123" s="70" t="s">
        <v>31</v>
      </c>
      <c r="B123" s="27" t="s">
        <v>11</v>
      </c>
      <c r="C123" s="56"/>
      <c r="D123" s="123"/>
      <c r="E123" s="123"/>
      <c r="F123" s="123"/>
      <c r="G123" s="28"/>
      <c r="H123" s="29"/>
      <c r="I123" s="29"/>
      <c r="J123" s="28"/>
      <c r="K123" s="28"/>
      <c r="L123" s="30"/>
      <c r="M123" s="30"/>
      <c r="N123" s="30"/>
      <c r="O123" s="60"/>
      <c r="P123" s="32"/>
    </row>
    <row r="124" spans="1:23" ht="78.75" hidden="1">
      <c r="A124" s="12" t="s">
        <v>34</v>
      </c>
      <c r="B124" s="1" t="s">
        <v>35</v>
      </c>
      <c r="C124" s="6" t="s">
        <v>36</v>
      </c>
      <c r="D124" s="125" t="s">
        <v>37</v>
      </c>
      <c r="E124" s="125" t="s">
        <v>38</v>
      </c>
      <c r="F124" s="125" t="s">
        <v>39</v>
      </c>
      <c r="G124" s="6" t="s">
        <v>40</v>
      </c>
      <c r="H124" s="5" t="s">
        <v>41</v>
      </c>
      <c r="I124" s="5" t="s">
        <v>42</v>
      </c>
      <c r="J124" s="6" t="s">
        <v>43</v>
      </c>
      <c r="K124" s="6" t="s">
        <v>44</v>
      </c>
      <c r="L124" s="33" t="s">
        <v>45</v>
      </c>
      <c r="M124" s="33" t="s">
        <v>46</v>
      </c>
      <c r="N124" s="33" t="s">
        <v>47</v>
      </c>
      <c r="O124" s="61" t="s">
        <v>48</v>
      </c>
      <c r="P124" s="91" t="s">
        <v>49</v>
      </c>
    </row>
    <row r="125" spans="1:23" hidden="1">
      <c r="A125" s="35">
        <v>1</v>
      </c>
      <c r="B125" s="2" t="s">
        <v>129</v>
      </c>
      <c r="C125" s="7">
        <v>25.227399999999999</v>
      </c>
      <c r="D125" s="126">
        <v>55</v>
      </c>
      <c r="E125" s="126">
        <v>45</v>
      </c>
      <c r="F125" s="126">
        <v>5</v>
      </c>
      <c r="G125" s="51">
        <v>30.23</v>
      </c>
      <c r="H125" s="43">
        <v>0.33</v>
      </c>
      <c r="I125" s="43">
        <v>0</v>
      </c>
      <c r="J125" s="51">
        <f t="shared" ref="J125:J131" si="70">G125+(G125*H125)</f>
        <v>40.2059</v>
      </c>
      <c r="K125" s="51">
        <f t="shared" ref="K125:K131" si="71">J125-(J125*I125)</f>
        <v>40.2059</v>
      </c>
      <c r="L125" s="88">
        <f>$G$53/G125*(D125)</f>
        <v>45.903076414158122</v>
      </c>
      <c r="M125" s="89">
        <f>$H$5/H125*E125</f>
        <v>28.636363636363637</v>
      </c>
      <c r="N125" s="40">
        <f>I125/$I$89*(F125)</f>
        <v>0</v>
      </c>
      <c r="O125" s="62">
        <f t="shared" ref="O125:O131" si="72">L125+M125+N125</f>
        <v>74.539440050521762</v>
      </c>
      <c r="P125" s="94">
        <f t="shared" ref="P125:P131" si="73">G125+(G125*H125)</f>
        <v>40.2059</v>
      </c>
      <c r="Q125" s="41">
        <f t="shared" ref="Q125:Q131" si="74">J125-P125</f>
        <v>0</v>
      </c>
    </row>
    <row r="126" spans="1:23" hidden="1">
      <c r="A126" s="35">
        <v>2</v>
      </c>
      <c r="B126" s="2" t="s">
        <v>130</v>
      </c>
      <c r="C126" s="7">
        <v>27.7379</v>
      </c>
      <c r="D126" s="126">
        <v>55</v>
      </c>
      <c r="E126" s="126">
        <v>45</v>
      </c>
      <c r="F126" s="126">
        <v>5</v>
      </c>
      <c r="G126" s="51">
        <v>32.74</v>
      </c>
      <c r="H126" s="43">
        <v>0.33</v>
      </c>
      <c r="I126" s="43">
        <v>0</v>
      </c>
      <c r="J126" s="51">
        <f t="shared" si="70"/>
        <v>43.544200000000004</v>
      </c>
      <c r="K126" s="51">
        <f t="shared" si="71"/>
        <v>43.544200000000004</v>
      </c>
      <c r="L126" s="88">
        <f>$G$54/G126*(D126)</f>
        <v>46.600488698839335</v>
      </c>
      <c r="M126" s="89">
        <f>$H$6/H126*E126</f>
        <v>28.636363636363637</v>
      </c>
      <c r="N126" s="40">
        <f t="shared" ref="N126:N131" si="75">I126/$I$89*(F126)</f>
        <v>0</v>
      </c>
      <c r="O126" s="62">
        <f t="shared" si="72"/>
        <v>75.236852335202968</v>
      </c>
      <c r="P126" s="94">
        <f t="shared" si="73"/>
        <v>43.544200000000004</v>
      </c>
      <c r="Q126" s="41">
        <f t="shared" si="74"/>
        <v>0</v>
      </c>
    </row>
    <row r="127" spans="1:23" hidden="1">
      <c r="A127" s="35">
        <v>3</v>
      </c>
      <c r="B127" s="2" t="s">
        <v>131</v>
      </c>
      <c r="C127" s="7">
        <v>41.511800000000001</v>
      </c>
      <c r="D127" s="126">
        <v>55</v>
      </c>
      <c r="E127" s="126">
        <v>45</v>
      </c>
      <c r="F127" s="126">
        <v>5</v>
      </c>
      <c r="G127" s="51">
        <v>46.51</v>
      </c>
      <c r="H127" s="43">
        <v>0.33</v>
      </c>
      <c r="I127" s="43">
        <v>0</v>
      </c>
      <c r="J127" s="51">
        <f t="shared" si="70"/>
        <v>61.8583</v>
      </c>
      <c r="K127" s="51">
        <f t="shared" si="71"/>
        <v>61.8583</v>
      </c>
      <c r="L127" s="88">
        <f>$G$55/G127*(D127)</f>
        <v>49.087293055256929</v>
      </c>
      <c r="M127" s="89">
        <f>$H$7/H127*E127</f>
        <v>28.636363636363637</v>
      </c>
      <c r="N127" s="40">
        <f t="shared" si="75"/>
        <v>0</v>
      </c>
      <c r="O127" s="62">
        <f t="shared" si="72"/>
        <v>77.723656691620562</v>
      </c>
      <c r="P127" s="94">
        <f t="shared" si="73"/>
        <v>61.8583</v>
      </c>
      <c r="Q127" s="41">
        <f t="shared" si="74"/>
        <v>0</v>
      </c>
    </row>
    <row r="128" spans="1:23" hidden="1">
      <c r="A128" s="35">
        <v>4</v>
      </c>
      <c r="B128" s="2" t="s">
        <v>132</v>
      </c>
      <c r="C128" s="7">
        <v>31.979600000000001</v>
      </c>
      <c r="D128" s="126">
        <v>55</v>
      </c>
      <c r="E128" s="126">
        <v>45</v>
      </c>
      <c r="F128" s="126">
        <v>5</v>
      </c>
      <c r="G128" s="51">
        <v>36.979999999999997</v>
      </c>
      <c r="H128" s="43">
        <v>0.33</v>
      </c>
      <c r="I128" s="43">
        <v>0</v>
      </c>
      <c r="J128" s="51">
        <f t="shared" si="70"/>
        <v>49.183399999999999</v>
      </c>
      <c r="K128" s="51">
        <f t="shared" si="71"/>
        <v>49.183399999999999</v>
      </c>
      <c r="L128" s="88">
        <f>$G$56/G128*(D128)</f>
        <v>47.563547863710113</v>
      </c>
      <c r="M128" s="89">
        <f>$H$8/H128*E128</f>
        <v>28.636363636363637</v>
      </c>
      <c r="N128" s="40">
        <f t="shared" si="75"/>
        <v>0</v>
      </c>
      <c r="O128" s="62">
        <f t="shared" si="72"/>
        <v>76.199911500073753</v>
      </c>
      <c r="P128" s="94">
        <f t="shared" si="73"/>
        <v>49.183399999999999</v>
      </c>
      <c r="Q128" s="41">
        <f t="shared" si="74"/>
        <v>0</v>
      </c>
    </row>
    <row r="129" spans="1:17" hidden="1">
      <c r="A129" s="35">
        <v>5</v>
      </c>
      <c r="B129" s="2" t="s">
        <v>133</v>
      </c>
      <c r="C129" s="7">
        <v>36.869900000000001</v>
      </c>
      <c r="D129" s="126">
        <v>55</v>
      </c>
      <c r="E129" s="126">
        <v>45</v>
      </c>
      <c r="F129" s="126">
        <v>5</v>
      </c>
      <c r="G129" s="51">
        <v>41.87</v>
      </c>
      <c r="H129" s="43">
        <v>0.33</v>
      </c>
      <c r="I129" s="43">
        <v>0</v>
      </c>
      <c r="J129" s="51">
        <f t="shared" si="70"/>
        <v>55.687100000000001</v>
      </c>
      <c r="K129" s="51">
        <f t="shared" si="71"/>
        <v>55.687100000000001</v>
      </c>
      <c r="L129" s="88">
        <f>$G$57/G129*(D129)</f>
        <v>48.432051588249344</v>
      </c>
      <c r="M129" s="89">
        <f>$H$9/H129*E129</f>
        <v>28.636363636363637</v>
      </c>
      <c r="N129" s="40">
        <f t="shared" si="75"/>
        <v>0</v>
      </c>
      <c r="O129" s="62">
        <f t="shared" si="72"/>
        <v>77.068415224612977</v>
      </c>
      <c r="P129" s="94">
        <f t="shared" si="73"/>
        <v>55.687100000000001</v>
      </c>
      <c r="Q129" s="41">
        <f t="shared" si="74"/>
        <v>0</v>
      </c>
    </row>
    <row r="130" spans="1:17" hidden="1">
      <c r="A130" s="35">
        <v>6</v>
      </c>
      <c r="B130" s="2" t="s">
        <v>134</v>
      </c>
      <c r="C130" s="7">
        <v>30.498100000000001</v>
      </c>
      <c r="D130" s="126">
        <v>55</v>
      </c>
      <c r="E130" s="126">
        <v>45</v>
      </c>
      <c r="F130" s="126">
        <v>5</v>
      </c>
      <c r="G130" s="51">
        <v>35.5</v>
      </c>
      <c r="H130" s="43">
        <v>0.33</v>
      </c>
      <c r="I130" s="43">
        <v>0</v>
      </c>
      <c r="J130" s="51">
        <f t="shared" si="70"/>
        <v>47.215000000000003</v>
      </c>
      <c r="K130" s="51">
        <f t="shared" si="71"/>
        <v>47.215000000000003</v>
      </c>
      <c r="L130" s="88">
        <f>$G$34/G130*(D130)</f>
        <v>47.25352112676056</v>
      </c>
      <c r="M130" s="89">
        <f>$H$10/H130*E130</f>
        <v>28.636363636363637</v>
      </c>
      <c r="N130" s="40">
        <f t="shared" si="75"/>
        <v>0</v>
      </c>
      <c r="O130" s="62">
        <f t="shared" si="72"/>
        <v>75.889884763124201</v>
      </c>
      <c r="P130" s="94">
        <f t="shared" si="73"/>
        <v>47.215000000000003</v>
      </c>
      <c r="Q130" s="41">
        <f t="shared" si="74"/>
        <v>0</v>
      </c>
    </row>
    <row r="131" spans="1:17" ht="15.75" hidden="1" thickBot="1">
      <c r="A131" s="44">
        <v>7</v>
      </c>
      <c r="B131" s="10" t="s">
        <v>135</v>
      </c>
      <c r="C131" s="11">
        <v>35.161900000000003</v>
      </c>
      <c r="D131" s="127">
        <v>55</v>
      </c>
      <c r="E131" s="127">
        <v>45</v>
      </c>
      <c r="F131" s="126">
        <v>5</v>
      </c>
      <c r="G131" s="53">
        <v>40.159999999999997</v>
      </c>
      <c r="H131" s="46">
        <v>0.33</v>
      </c>
      <c r="I131" s="46">
        <v>0</v>
      </c>
      <c r="J131" s="51">
        <f t="shared" si="70"/>
        <v>53.412799999999997</v>
      </c>
      <c r="K131" s="51">
        <f t="shared" si="71"/>
        <v>53.412799999999997</v>
      </c>
      <c r="L131" s="90">
        <f>$G$59/G131*(D131)</f>
        <v>48.152390438247011</v>
      </c>
      <c r="M131" s="89">
        <f>$H$11/H131*E131</f>
        <v>28.636363636363637</v>
      </c>
      <c r="N131" s="40">
        <f t="shared" si="75"/>
        <v>0</v>
      </c>
      <c r="O131" s="62">
        <f t="shared" si="72"/>
        <v>76.788754074610651</v>
      </c>
      <c r="P131" s="95">
        <f t="shared" si="73"/>
        <v>53.412799999999997</v>
      </c>
      <c r="Q131" s="41">
        <f t="shared" si="74"/>
        <v>0</v>
      </c>
    </row>
    <row r="132" spans="1:17" ht="16.5" hidden="1" thickBot="1">
      <c r="A132" s="265" t="s">
        <v>77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121"/>
      <c r="O132" s="64">
        <f>SUM(O125:O131)</f>
        <v>533.44691463976687</v>
      </c>
      <c r="P132" s="55"/>
    </row>
    <row r="133" spans="1:17" hidden="1"/>
    <row r="134" spans="1:17" ht="15.75" thickBot="1"/>
    <row r="135" spans="1:17" ht="15.75">
      <c r="A135" s="70" t="s">
        <v>31</v>
      </c>
      <c r="B135" s="27" t="s">
        <v>80</v>
      </c>
      <c r="C135" s="56"/>
      <c r="D135" s="123"/>
      <c r="E135" s="123"/>
      <c r="F135" s="123"/>
      <c r="G135" s="28"/>
      <c r="H135" s="29"/>
      <c r="I135" s="29"/>
      <c r="J135" s="28"/>
      <c r="K135" s="28"/>
      <c r="L135" s="30"/>
      <c r="M135" s="30"/>
      <c r="N135" s="30"/>
      <c r="O135" s="60"/>
      <c r="P135" s="32"/>
    </row>
    <row r="136" spans="1:17" ht="78.75">
      <c r="A136" s="12" t="s">
        <v>34</v>
      </c>
      <c r="B136" s="1" t="s">
        <v>35</v>
      </c>
      <c r="C136" s="6" t="s">
        <v>36</v>
      </c>
      <c r="D136" s="125" t="s">
        <v>37</v>
      </c>
      <c r="E136" s="125" t="s">
        <v>38</v>
      </c>
      <c r="F136" s="125" t="s">
        <v>39</v>
      </c>
      <c r="G136" s="6" t="s">
        <v>40</v>
      </c>
      <c r="H136" s="5" t="s">
        <v>41</v>
      </c>
      <c r="I136" s="5" t="s">
        <v>42</v>
      </c>
      <c r="J136" s="6" t="s">
        <v>43</v>
      </c>
      <c r="K136" s="6" t="s">
        <v>44</v>
      </c>
      <c r="L136" s="33" t="s">
        <v>45</v>
      </c>
      <c r="M136" s="33" t="s">
        <v>46</v>
      </c>
      <c r="N136" s="33" t="s">
        <v>47</v>
      </c>
      <c r="O136" s="61" t="s">
        <v>48</v>
      </c>
      <c r="P136" s="91" t="s">
        <v>49</v>
      </c>
    </row>
    <row r="137" spans="1:17">
      <c r="A137" s="35">
        <v>1</v>
      </c>
      <c r="B137" s="2" t="s">
        <v>129</v>
      </c>
      <c r="C137" s="7">
        <v>25.227399999999999</v>
      </c>
      <c r="D137" s="126">
        <v>55</v>
      </c>
      <c r="E137" s="126">
        <v>45</v>
      </c>
      <c r="F137" s="126">
        <v>5</v>
      </c>
      <c r="G137" s="51">
        <v>28</v>
      </c>
      <c r="H137" s="43">
        <v>0.3</v>
      </c>
      <c r="I137" s="43">
        <v>0.01</v>
      </c>
      <c r="J137" s="51">
        <f t="shared" ref="J137:J143" si="76">G137+(G137*H137)</f>
        <v>36.4</v>
      </c>
      <c r="K137" s="51">
        <f t="shared" ref="K137:K143" si="77">J137-(J137*I137)</f>
        <v>36.036000000000001</v>
      </c>
      <c r="L137" s="88">
        <f>$G$53/G137*(D137)</f>
        <v>49.558928571428574</v>
      </c>
      <c r="M137" s="89">
        <f>$H$5/H137*E137</f>
        <v>31.499999999999996</v>
      </c>
      <c r="N137" s="40">
        <f>I137/$I$89*(F137)</f>
        <v>2.5</v>
      </c>
      <c r="O137" s="62">
        <f t="shared" ref="O137:O143" si="78">L137+M137+N137</f>
        <v>83.558928571428567</v>
      </c>
      <c r="P137" s="94">
        <f t="shared" ref="P137:P143" si="79">G137+(G137*H137)</f>
        <v>36.4</v>
      </c>
      <c r="Q137" s="41">
        <f t="shared" ref="Q137:Q143" si="80">J137-P137</f>
        <v>0</v>
      </c>
    </row>
    <row r="138" spans="1:17">
      <c r="A138" s="35">
        <v>2</v>
      </c>
      <c r="B138" s="2" t="s">
        <v>130</v>
      </c>
      <c r="C138" s="7">
        <v>27.7379</v>
      </c>
      <c r="D138" s="126">
        <v>55</v>
      </c>
      <c r="E138" s="126">
        <v>45</v>
      </c>
      <c r="F138" s="126">
        <v>5</v>
      </c>
      <c r="G138" s="51">
        <v>32</v>
      </c>
      <c r="H138" s="43">
        <v>0.3</v>
      </c>
      <c r="I138" s="43">
        <v>0.01</v>
      </c>
      <c r="J138" s="51">
        <f t="shared" si="76"/>
        <v>41.6</v>
      </c>
      <c r="K138" s="51">
        <f t="shared" si="77"/>
        <v>41.184000000000005</v>
      </c>
      <c r="L138" s="88">
        <f>$G$54/G138*(D138)</f>
        <v>47.678124999999994</v>
      </c>
      <c r="M138" s="89">
        <f>$H$6/H138*E138</f>
        <v>31.499999999999996</v>
      </c>
      <c r="N138" s="40">
        <f t="shared" ref="N138:N143" si="81">I138/$I$89*(F138)</f>
        <v>2.5</v>
      </c>
      <c r="O138" s="62">
        <f t="shared" si="78"/>
        <v>81.678124999999994</v>
      </c>
      <c r="P138" s="94">
        <f t="shared" si="79"/>
        <v>41.6</v>
      </c>
      <c r="Q138" s="41">
        <f t="shared" si="80"/>
        <v>0</v>
      </c>
    </row>
    <row r="139" spans="1:17">
      <c r="A139" s="35">
        <v>3</v>
      </c>
      <c r="B139" s="2" t="s">
        <v>131</v>
      </c>
      <c r="C139" s="7">
        <v>41.511800000000001</v>
      </c>
      <c r="D139" s="126">
        <v>55</v>
      </c>
      <c r="E139" s="126">
        <v>45</v>
      </c>
      <c r="F139" s="126">
        <v>5</v>
      </c>
      <c r="G139" s="51">
        <v>45</v>
      </c>
      <c r="H139" s="43">
        <v>0.3</v>
      </c>
      <c r="I139" s="43">
        <v>0.01</v>
      </c>
      <c r="J139" s="51">
        <f t="shared" si="76"/>
        <v>58.5</v>
      </c>
      <c r="K139" s="51">
        <f t="shared" si="77"/>
        <v>57.914999999999999</v>
      </c>
      <c r="L139" s="88">
        <f>$G$55/G139*(D139)</f>
        <v>50.734444444444442</v>
      </c>
      <c r="M139" s="89">
        <f>$H$7/H139*E139</f>
        <v>31.499999999999996</v>
      </c>
      <c r="N139" s="40">
        <f t="shared" si="81"/>
        <v>2.5</v>
      </c>
      <c r="O139" s="62">
        <f t="shared" si="78"/>
        <v>84.734444444444435</v>
      </c>
      <c r="P139" s="94">
        <f t="shared" si="79"/>
        <v>58.5</v>
      </c>
      <c r="Q139" s="41">
        <f t="shared" si="80"/>
        <v>0</v>
      </c>
    </row>
    <row r="140" spans="1:17">
      <c r="A140" s="35">
        <v>4</v>
      </c>
      <c r="B140" s="2" t="s">
        <v>132</v>
      </c>
      <c r="C140" s="7">
        <v>31.979600000000001</v>
      </c>
      <c r="D140" s="126">
        <v>55</v>
      </c>
      <c r="E140" s="126">
        <v>45</v>
      </c>
      <c r="F140" s="126">
        <v>5</v>
      </c>
      <c r="G140" s="51">
        <v>34</v>
      </c>
      <c r="H140" s="43">
        <v>0.3</v>
      </c>
      <c r="I140" s="43">
        <v>0.01</v>
      </c>
      <c r="J140" s="51">
        <f t="shared" si="76"/>
        <v>44.2</v>
      </c>
      <c r="K140" s="51">
        <f t="shared" si="77"/>
        <v>43.758000000000003</v>
      </c>
      <c r="L140" s="88">
        <f>$G$56/G140*(D140)</f>
        <v>51.732352941176465</v>
      </c>
      <c r="M140" s="89">
        <f>$H$8/H140*E140</f>
        <v>31.499999999999996</v>
      </c>
      <c r="N140" s="40">
        <f t="shared" si="81"/>
        <v>2.5</v>
      </c>
      <c r="O140" s="62">
        <f t="shared" si="78"/>
        <v>85.732352941176458</v>
      </c>
      <c r="P140" s="94">
        <f t="shared" si="79"/>
        <v>44.2</v>
      </c>
      <c r="Q140" s="41">
        <f t="shared" si="80"/>
        <v>0</v>
      </c>
    </row>
    <row r="141" spans="1:17">
      <c r="A141" s="35">
        <v>5</v>
      </c>
      <c r="B141" s="2" t="s">
        <v>133</v>
      </c>
      <c r="C141" s="7">
        <v>36.869900000000001</v>
      </c>
      <c r="D141" s="126">
        <v>55</v>
      </c>
      <c r="E141" s="126">
        <v>45</v>
      </c>
      <c r="F141" s="126">
        <v>5</v>
      </c>
      <c r="G141" s="51">
        <v>40</v>
      </c>
      <c r="H141" s="43">
        <v>0.3</v>
      </c>
      <c r="I141" s="43">
        <v>0.01</v>
      </c>
      <c r="J141" s="51">
        <f t="shared" si="76"/>
        <v>52</v>
      </c>
      <c r="K141" s="51">
        <f t="shared" si="77"/>
        <v>51.48</v>
      </c>
      <c r="L141" s="88">
        <f>$G$57/G141*(D141)</f>
        <v>50.696249999999999</v>
      </c>
      <c r="M141" s="89">
        <f>$H$9/H141*E141</f>
        <v>31.499999999999996</v>
      </c>
      <c r="N141" s="40">
        <f t="shared" si="81"/>
        <v>2.5</v>
      </c>
      <c r="O141" s="62">
        <f t="shared" si="78"/>
        <v>84.696249999999992</v>
      </c>
      <c r="P141" s="94">
        <f t="shared" si="79"/>
        <v>52</v>
      </c>
      <c r="Q141" s="41">
        <f t="shared" si="80"/>
        <v>0</v>
      </c>
    </row>
    <row r="142" spans="1:17">
      <c r="A142" s="35">
        <v>6</v>
      </c>
      <c r="B142" s="2" t="s">
        <v>134</v>
      </c>
      <c r="C142" s="7">
        <v>30.498100000000001</v>
      </c>
      <c r="D142" s="126">
        <v>55</v>
      </c>
      <c r="E142" s="126">
        <v>45</v>
      </c>
      <c r="F142" s="126">
        <v>5</v>
      </c>
      <c r="G142" s="51">
        <v>33</v>
      </c>
      <c r="H142" s="43">
        <v>0.3</v>
      </c>
      <c r="I142" s="43">
        <v>0.01</v>
      </c>
      <c r="J142" s="51">
        <f t="shared" si="76"/>
        <v>42.9</v>
      </c>
      <c r="K142" s="51">
        <f t="shared" si="77"/>
        <v>42.470999999999997</v>
      </c>
      <c r="L142" s="88">
        <f>$G$34/G142*(D142)</f>
        <v>50.833333333333329</v>
      </c>
      <c r="M142" s="89">
        <f>$H$10/H142*E142</f>
        <v>31.499999999999996</v>
      </c>
      <c r="N142" s="40">
        <f t="shared" si="81"/>
        <v>2.5</v>
      </c>
      <c r="O142" s="62">
        <f t="shared" si="78"/>
        <v>84.833333333333329</v>
      </c>
      <c r="P142" s="94">
        <f t="shared" si="79"/>
        <v>42.9</v>
      </c>
      <c r="Q142" s="41">
        <f t="shared" si="80"/>
        <v>0</v>
      </c>
    </row>
    <row r="143" spans="1:17" ht="15.75" thickBot="1">
      <c r="A143" s="44">
        <v>7</v>
      </c>
      <c r="B143" s="10" t="s">
        <v>135</v>
      </c>
      <c r="C143" s="11">
        <v>35.161900000000003</v>
      </c>
      <c r="D143" s="127">
        <v>55</v>
      </c>
      <c r="E143" s="127">
        <v>45</v>
      </c>
      <c r="F143" s="126">
        <v>5</v>
      </c>
      <c r="G143" s="53">
        <v>40</v>
      </c>
      <c r="H143" s="46">
        <v>0.3</v>
      </c>
      <c r="I143" s="46">
        <v>0.01</v>
      </c>
      <c r="J143" s="51">
        <f t="shared" si="76"/>
        <v>52</v>
      </c>
      <c r="K143" s="51">
        <f t="shared" si="77"/>
        <v>51.48</v>
      </c>
      <c r="L143" s="90">
        <f>$G$59/G143*(D143)</f>
        <v>48.344999999999992</v>
      </c>
      <c r="M143" s="89">
        <f>$H$11/H143*E143</f>
        <v>31.499999999999996</v>
      </c>
      <c r="N143" s="40">
        <f t="shared" si="81"/>
        <v>2.5</v>
      </c>
      <c r="O143" s="62">
        <f t="shared" si="78"/>
        <v>82.344999999999985</v>
      </c>
      <c r="P143" s="95">
        <f t="shared" si="79"/>
        <v>52</v>
      </c>
      <c r="Q143" s="41">
        <f t="shared" si="80"/>
        <v>0</v>
      </c>
    </row>
    <row r="144" spans="1:17" ht="16.5" thickBot="1">
      <c r="A144" s="265" t="s">
        <v>77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121"/>
      <c r="O144" s="64">
        <f>SUM(O137:O143)</f>
        <v>587.57843429038269</v>
      </c>
      <c r="P144" s="55"/>
    </row>
    <row r="146" spans="1:23" ht="15.75" thickBot="1"/>
    <row r="147" spans="1:23" ht="15.75">
      <c r="A147" s="70" t="s">
        <v>31</v>
      </c>
      <c r="B147" s="27" t="s">
        <v>13</v>
      </c>
      <c r="C147" s="56"/>
      <c r="D147" s="123"/>
      <c r="E147" s="123"/>
      <c r="F147" s="123"/>
      <c r="G147" s="28"/>
      <c r="H147" s="29"/>
      <c r="I147" s="29"/>
      <c r="J147" s="28"/>
      <c r="K147" s="28"/>
      <c r="L147" s="30"/>
      <c r="M147" s="30"/>
      <c r="N147" s="30"/>
      <c r="O147" s="60"/>
      <c r="P147" s="32"/>
    </row>
    <row r="148" spans="1:23" ht="78.75">
      <c r="A148" s="12" t="s">
        <v>34</v>
      </c>
      <c r="B148" s="1" t="s">
        <v>182</v>
      </c>
      <c r="C148" s="6" t="s">
        <v>36</v>
      </c>
      <c r="D148" s="125" t="s">
        <v>37</v>
      </c>
      <c r="E148" s="125" t="s">
        <v>38</v>
      </c>
      <c r="F148" s="125" t="s">
        <v>39</v>
      </c>
      <c r="G148" s="6" t="s">
        <v>40</v>
      </c>
      <c r="H148" s="5" t="s">
        <v>41</v>
      </c>
      <c r="I148" s="5" t="s">
        <v>42</v>
      </c>
      <c r="J148" s="6" t="s">
        <v>43</v>
      </c>
      <c r="K148" s="6" t="s">
        <v>44</v>
      </c>
      <c r="L148" s="33" t="s">
        <v>45</v>
      </c>
      <c r="M148" s="33" t="s">
        <v>46</v>
      </c>
      <c r="N148" s="33" t="s">
        <v>47</v>
      </c>
      <c r="O148" s="61" t="s">
        <v>48</v>
      </c>
      <c r="P148" s="91" t="s">
        <v>49</v>
      </c>
      <c r="R148" s="173" t="s">
        <v>242</v>
      </c>
      <c r="S148" s="176" t="s">
        <v>238</v>
      </c>
      <c r="T148" s="260" t="s">
        <v>239</v>
      </c>
      <c r="U148" s="261" t="s">
        <v>237</v>
      </c>
      <c r="V148" s="170" t="s">
        <v>240</v>
      </c>
    </row>
    <row r="149" spans="1:23">
      <c r="A149" s="35">
        <v>1</v>
      </c>
      <c r="B149" s="2" t="s">
        <v>221</v>
      </c>
      <c r="C149" s="7">
        <v>25.227399999999999</v>
      </c>
      <c r="D149" s="126">
        <v>55</v>
      </c>
      <c r="E149" s="126">
        <v>45</v>
      </c>
      <c r="F149" s="126">
        <v>5</v>
      </c>
      <c r="G149" s="51">
        <v>25.23</v>
      </c>
      <c r="H149" s="43">
        <v>0.32829999999999998</v>
      </c>
      <c r="I149" s="43">
        <v>0</v>
      </c>
      <c r="J149" s="51">
        <f t="shared" ref="J149:J155" si="82">G149+(G149*H149)</f>
        <v>33.513008999999997</v>
      </c>
      <c r="K149" s="51">
        <f t="shared" ref="K149:K155" si="83">J149-(J149*I149)</f>
        <v>33.513008999999997</v>
      </c>
      <c r="L149" s="88">
        <f>$G$53/G149*(D149)</f>
        <v>55</v>
      </c>
      <c r="M149" s="89">
        <f>$H$5/H149*E149</f>
        <v>28.784648187633262</v>
      </c>
      <c r="N149" s="40">
        <f>I149/$I$89*(F149)</f>
        <v>0</v>
      </c>
      <c r="O149" s="62">
        <f t="shared" ref="O149:O155" si="84">L149+M149+N149</f>
        <v>83.784648187633266</v>
      </c>
      <c r="P149" s="94">
        <f t="shared" ref="P149:P155" si="85">G149+(G149*H149)</f>
        <v>33.513008999999997</v>
      </c>
      <c r="Q149" s="41">
        <f t="shared" ref="Q149:Q155" si="86">J149-P149</f>
        <v>0</v>
      </c>
      <c r="R149" s="179">
        <f t="shared" ref="R149:R155" si="87">1.03*1.04545</f>
        <v>1.0768135000000001</v>
      </c>
      <c r="S149" s="177">
        <f t="shared" ref="S149:S155" si="88">C149*R149</f>
        <v>27.1652048899</v>
      </c>
      <c r="T149" s="192">
        <f t="shared" ref="T149:T155" si="89">G149*R149</f>
        <v>27.168004605000004</v>
      </c>
      <c r="U149" s="188">
        <f t="shared" ref="U149:U155" si="90">J149*R149</f>
        <v>36.087260516821502</v>
      </c>
      <c r="V149" s="177">
        <f t="shared" ref="V149:V155" si="91">T149*H149+T149</f>
        <v>36.087260516821502</v>
      </c>
      <c r="W149" s="41">
        <f t="shared" ref="W149:W155" si="92">U149-V149</f>
        <v>0</v>
      </c>
    </row>
    <row r="150" spans="1:23">
      <c r="A150" s="35">
        <v>2</v>
      </c>
      <c r="B150" s="2" t="s">
        <v>223</v>
      </c>
      <c r="C150" s="7">
        <v>24.636099999999999</v>
      </c>
      <c r="D150" s="126">
        <v>55</v>
      </c>
      <c r="E150" s="126">
        <v>45</v>
      </c>
      <c r="F150" s="126">
        <v>5</v>
      </c>
      <c r="G150" s="51">
        <v>27.74</v>
      </c>
      <c r="H150" s="43">
        <v>0.32829999999999998</v>
      </c>
      <c r="I150" s="43">
        <v>0</v>
      </c>
      <c r="J150" s="51">
        <f t="shared" si="82"/>
        <v>36.847041999999995</v>
      </c>
      <c r="K150" s="51">
        <f t="shared" si="83"/>
        <v>36.847041999999995</v>
      </c>
      <c r="L150" s="88">
        <f>$G$54/G150*(D150)</f>
        <v>55</v>
      </c>
      <c r="M150" s="89">
        <f>$H$6/H150*E150</f>
        <v>28.784648187633262</v>
      </c>
      <c r="N150" s="40">
        <f t="shared" ref="N150:N155" si="93">I150/$I$89*(F150)</f>
        <v>0</v>
      </c>
      <c r="O150" s="62">
        <f t="shared" si="84"/>
        <v>83.784648187633266</v>
      </c>
      <c r="P150" s="94">
        <f t="shared" si="85"/>
        <v>36.847041999999995</v>
      </c>
      <c r="Q150" s="41">
        <f t="shared" si="86"/>
        <v>0</v>
      </c>
      <c r="R150" s="179">
        <f t="shared" si="87"/>
        <v>1.0768135000000001</v>
      </c>
      <c r="S150" s="177">
        <f t="shared" si="88"/>
        <v>26.528485067350001</v>
      </c>
      <c r="T150" s="192">
        <f t="shared" si="89"/>
        <v>29.87080649</v>
      </c>
      <c r="U150" s="188">
        <f t="shared" si="90"/>
        <v>39.677392260666998</v>
      </c>
      <c r="V150" s="177">
        <f t="shared" si="91"/>
        <v>39.677392260666998</v>
      </c>
      <c r="W150" s="41">
        <f t="shared" si="92"/>
        <v>0</v>
      </c>
    </row>
    <row r="151" spans="1:23">
      <c r="A151" s="35">
        <v>3</v>
      </c>
      <c r="B151" s="2" t="s">
        <v>222</v>
      </c>
      <c r="C151" s="7">
        <v>41.511800000000001</v>
      </c>
      <c r="D151" s="126">
        <v>55</v>
      </c>
      <c r="E151" s="126">
        <v>45</v>
      </c>
      <c r="F151" s="126">
        <v>5</v>
      </c>
      <c r="G151" s="51">
        <v>41.51</v>
      </c>
      <c r="H151" s="43">
        <v>0.32829999999999998</v>
      </c>
      <c r="I151" s="43">
        <v>0</v>
      </c>
      <c r="J151" s="51">
        <f t="shared" si="82"/>
        <v>55.137732999999997</v>
      </c>
      <c r="K151" s="51">
        <f t="shared" si="83"/>
        <v>55.137732999999997</v>
      </c>
      <c r="L151" s="88">
        <f>$G$55/G151*(D151)</f>
        <v>55</v>
      </c>
      <c r="M151" s="89">
        <f>$H$7/H151*E151</f>
        <v>28.784648187633262</v>
      </c>
      <c r="N151" s="40">
        <f t="shared" si="93"/>
        <v>0</v>
      </c>
      <c r="O151" s="62">
        <f t="shared" si="84"/>
        <v>83.784648187633266</v>
      </c>
      <c r="P151" s="94">
        <f t="shared" si="85"/>
        <v>55.137732999999997</v>
      </c>
      <c r="Q151" s="41">
        <f t="shared" si="86"/>
        <v>0</v>
      </c>
      <c r="R151" s="179">
        <f t="shared" si="87"/>
        <v>1.0768135000000001</v>
      </c>
      <c r="S151" s="177">
        <f t="shared" si="88"/>
        <v>44.700466649300004</v>
      </c>
      <c r="T151" s="192">
        <f t="shared" si="89"/>
        <v>44.698528385000003</v>
      </c>
      <c r="U151" s="188">
        <f t="shared" si="90"/>
        <v>59.373055253795499</v>
      </c>
      <c r="V151" s="177">
        <f t="shared" si="91"/>
        <v>59.373055253795499</v>
      </c>
      <c r="W151" s="41">
        <f t="shared" si="92"/>
        <v>0</v>
      </c>
    </row>
    <row r="152" spans="1:23">
      <c r="A152" s="35">
        <v>4</v>
      </c>
      <c r="B152" s="2" t="s">
        <v>224</v>
      </c>
      <c r="C152" s="7">
        <v>31.979600000000001</v>
      </c>
      <c r="D152" s="126">
        <v>55</v>
      </c>
      <c r="E152" s="126">
        <v>45</v>
      </c>
      <c r="F152" s="126">
        <v>5</v>
      </c>
      <c r="G152" s="51">
        <v>31.98</v>
      </c>
      <c r="H152" s="43">
        <v>0.32829999999999998</v>
      </c>
      <c r="I152" s="43">
        <v>0</v>
      </c>
      <c r="J152" s="51">
        <f t="shared" si="82"/>
        <v>42.479033999999999</v>
      </c>
      <c r="K152" s="51">
        <f t="shared" si="83"/>
        <v>42.479033999999999</v>
      </c>
      <c r="L152" s="88">
        <f>$G$56/G152*(D152)</f>
        <v>55</v>
      </c>
      <c r="M152" s="89">
        <f>$H$8/H152*E152</f>
        <v>28.784648187633262</v>
      </c>
      <c r="N152" s="40">
        <f t="shared" si="93"/>
        <v>0</v>
      </c>
      <c r="O152" s="62">
        <f t="shared" si="84"/>
        <v>83.784648187633266</v>
      </c>
      <c r="P152" s="94">
        <f t="shared" si="85"/>
        <v>42.479033999999999</v>
      </c>
      <c r="Q152" s="41">
        <f t="shared" si="86"/>
        <v>0</v>
      </c>
      <c r="R152" s="179">
        <f t="shared" si="87"/>
        <v>1.0768135000000001</v>
      </c>
      <c r="S152" s="177">
        <f t="shared" si="88"/>
        <v>34.436065004600003</v>
      </c>
      <c r="T152" s="192">
        <f t="shared" si="89"/>
        <v>34.436495730000004</v>
      </c>
      <c r="U152" s="188">
        <f t="shared" si="90"/>
        <v>45.741997278159005</v>
      </c>
      <c r="V152" s="177">
        <f t="shared" si="91"/>
        <v>45.741997278159005</v>
      </c>
      <c r="W152" s="41">
        <f t="shared" si="92"/>
        <v>0</v>
      </c>
    </row>
    <row r="153" spans="1:23">
      <c r="A153" s="35">
        <v>5</v>
      </c>
      <c r="B153" s="2" t="s">
        <v>225</v>
      </c>
      <c r="C153" s="7">
        <v>36.869900000000001</v>
      </c>
      <c r="D153" s="126">
        <v>55</v>
      </c>
      <c r="E153" s="126">
        <v>45</v>
      </c>
      <c r="F153" s="126">
        <v>5</v>
      </c>
      <c r="G153" s="51">
        <v>36.869999999999997</v>
      </c>
      <c r="H153" s="43">
        <v>0.32829999999999998</v>
      </c>
      <c r="I153" s="43">
        <v>0</v>
      </c>
      <c r="J153" s="51">
        <f t="shared" si="82"/>
        <v>48.974420999999992</v>
      </c>
      <c r="K153" s="51">
        <f t="shared" si="83"/>
        <v>48.974420999999992</v>
      </c>
      <c r="L153" s="88">
        <f>$G$57/G153*(D153)</f>
        <v>55</v>
      </c>
      <c r="M153" s="89">
        <f>$H$9/H153*E153</f>
        <v>28.784648187633262</v>
      </c>
      <c r="N153" s="40">
        <f t="shared" si="93"/>
        <v>0</v>
      </c>
      <c r="O153" s="62">
        <f t="shared" si="84"/>
        <v>83.784648187633266</v>
      </c>
      <c r="P153" s="94">
        <f t="shared" si="85"/>
        <v>48.974420999999992</v>
      </c>
      <c r="Q153" s="41">
        <f t="shared" si="86"/>
        <v>0</v>
      </c>
      <c r="R153" s="179">
        <f t="shared" si="87"/>
        <v>1.0768135000000001</v>
      </c>
      <c r="S153" s="177">
        <f t="shared" si="88"/>
        <v>39.702006063650003</v>
      </c>
      <c r="T153" s="192">
        <f t="shared" si="89"/>
        <v>39.702113744999998</v>
      </c>
      <c r="U153" s="188">
        <f t="shared" si="90"/>
        <v>52.736317687483499</v>
      </c>
      <c r="V153" s="177">
        <f t="shared" si="91"/>
        <v>52.736317687483499</v>
      </c>
      <c r="W153" s="41">
        <f t="shared" si="92"/>
        <v>0</v>
      </c>
    </row>
    <row r="154" spans="1:23">
      <c r="A154" s="35">
        <v>6</v>
      </c>
      <c r="B154" s="2" t="s">
        <v>241</v>
      </c>
      <c r="C154" s="7">
        <v>30.498100000000001</v>
      </c>
      <c r="D154" s="126">
        <v>55</v>
      </c>
      <c r="E154" s="126">
        <v>45</v>
      </c>
      <c r="F154" s="126">
        <v>5</v>
      </c>
      <c r="G154" s="51">
        <v>30.5</v>
      </c>
      <c r="H154" s="43">
        <v>0.32829999999999998</v>
      </c>
      <c r="I154" s="43">
        <v>0</v>
      </c>
      <c r="J154" s="51">
        <f t="shared" si="82"/>
        <v>40.513149999999996</v>
      </c>
      <c r="K154" s="51">
        <f t="shared" si="83"/>
        <v>40.513149999999996</v>
      </c>
      <c r="L154" s="88">
        <f>$G$34/G154*(D154)</f>
        <v>55</v>
      </c>
      <c r="M154" s="89">
        <f>$H$10/H154*E154</f>
        <v>28.784648187633262</v>
      </c>
      <c r="N154" s="40">
        <f t="shared" si="93"/>
        <v>0</v>
      </c>
      <c r="O154" s="62">
        <f t="shared" si="84"/>
        <v>83.784648187633266</v>
      </c>
      <c r="P154" s="94">
        <f t="shared" si="85"/>
        <v>40.513149999999996</v>
      </c>
      <c r="Q154" s="41">
        <f t="shared" si="86"/>
        <v>0</v>
      </c>
      <c r="R154" s="179">
        <f t="shared" si="87"/>
        <v>1.0768135000000001</v>
      </c>
      <c r="S154" s="177">
        <f t="shared" si="88"/>
        <v>32.840765804350006</v>
      </c>
      <c r="T154" s="192">
        <f t="shared" si="89"/>
        <v>32.842811750000003</v>
      </c>
      <c r="U154" s="188">
        <f t="shared" si="90"/>
        <v>43.625106847524997</v>
      </c>
      <c r="V154" s="177">
        <f t="shared" si="91"/>
        <v>43.625106847525004</v>
      </c>
      <c r="W154" s="41">
        <f t="shared" si="92"/>
        <v>0</v>
      </c>
    </row>
    <row r="155" spans="1:23" ht="15.75" thickBot="1">
      <c r="A155" s="44">
        <v>7</v>
      </c>
      <c r="B155" s="10" t="s">
        <v>226</v>
      </c>
      <c r="C155" s="11">
        <v>35.161900000000003</v>
      </c>
      <c r="D155" s="127">
        <v>55</v>
      </c>
      <c r="E155" s="127">
        <v>45</v>
      </c>
      <c r="F155" s="126">
        <v>5</v>
      </c>
      <c r="G155" s="53">
        <v>35.159999999999997</v>
      </c>
      <c r="H155" s="46">
        <v>0.32829999999999998</v>
      </c>
      <c r="I155" s="43">
        <v>0</v>
      </c>
      <c r="J155" s="51">
        <f t="shared" si="82"/>
        <v>46.703027999999996</v>
      </c>
      <c r="K155" s="51">
        <f t="shared" si="83"/>
        <v>46.703027999999996</v>
      </c>
      <c r="L155" s="90">
        <f>$G$59/G155*(D155)</f>
        <v>55</v>
      </c>
      <c r="M155" s="89">
        <f>$H$11/H155*E155</f>
        <v>28.784648187633262</v>
      </c>
      <c r="N155" s="40">
        <f t="shared" si="93"/>
        <v>0</v>
      </c>
      <c r="O155" s="62">
        <f t="shared" si="84"/>
        <v>83.784648187633266</v>
      </c>
      <c r="P155" s="95">
        <f t="shared" si="85"/>
        <v>46.703027999999996</v>
      </c>
      <c r="Q155" s="41">
        <f t="shared" si="86"/>
        <v>0</v>
      </c>
      <c r="R155" s="179">
        <f t="shared" si="87"/>
        <v>1.0768135000000001</v>
      </c>
      <c r="S155" s="177">
        <f t="shared" si="88"/>
        <v>37.862808605650009</v>
      </c>
      <c r="T155" s="192">
        <f t="shared" si="89"/>
        <v>37.860762659999999</v>
      </c>
      <c r="U155" s="188">
        <f t="shared" si="90"/>
        <v>50.290451041277997</v>
      </c>
      <c r="V155" s="177">
        <f t="shared" si="91"/>
        <v>50.290451041277997</v>
      </c>
      <c r="W155" s="41">
        <f t="shared" si="92"/>
        <v>0</v>
      </c>
    </row>
    <row r="156" spans="1:23" ht="16.5" thickBot="1">
      <c r="A156" s="265" t="s">
        <v>77</v>
      </c>
      <c r="B156" s="266"/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121"/>
      <c r="O156" s="64">
        <f>SUM(O149:O155)</f>
        <v>586.49253731343288</v>
      </c>
      <c r="P156" s="55"/>
    </row>
  </sheetData>
  <sheetProtection algorithmName="SHA-512" hashValue="jnL6553dRCCogfUXXxl/no6pp6OVNhIXL2tFy0N1KZuC0cUpLV3ox8xOqVx6tRyDZ/lyDSo2rolVV+jzApNtUg==" saltValue="6xj8H9DY1lyOFTquMRukLw==" spinCount="100000" sheet="1" objects="1" scenarios="1"/>
  <mergeCells count="14">
    <mergeCell ref="A120:M120"/>
    <mergeCell ref="A132:M132"/>
    <mergeCell ref="A144:M144"/>
    <mergeCell ref="A156:M156"/>
    <mergeCell ref="A108:M108"/>
    <mergeCell ref="A60:M60"/>
    <mergeCell ref="A72:M72"/>
    <mergeCell ref="A84:M84"/>
    <mergeCell ref="A96:M96"/>
    <mergeCell ref="A1:C1"/>
    <mergeCell ref="A12:M12"/>
    <mergeCell ref="A24:M24"/>
    <mergeCell ref="A36:M36"/>
    <mergeCell ref="A48:M4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B542-8996-4C43-A983-BC0AD9C23AB0}">
  <dimension ref="A1:W91"/>
  <sheetViews>
    <sheetView zoomScaleNormal="100" workbookViewId="0">
      <selection activeCell="F44" sqref="F44"/>
    </sheetView>
  </sheetViews>
  <sheetFormatPr defaultColWidth="9.140625" defaultRowHeight="15"/>
  <cols>
    <col min="1" max="1" width="15.7109375" style="24" bestFit="1" customWidth="1"/>
    <col min="2" max="2" width="29.140625" style="24" customWidth="1"/>
    <col min="3" max="3" width="15.28515625" style="49" customWidth="1"/>
    <col min="4" max="4" width="10.85546875" style="128" customWidth="1"/>
    <col min="5" max="6" width="15.5703125" style="128" customWidth="1"/>
    <col min="7" max="7" width="14.85546875" style="49" customWidth="1"/>
    <col min="8" max="8" width="12.85546875" style="131" customWidth="1"/>
    <col min="9" max="9" width="14.85546875" style="131" customWidth="1"/>
    <col min="10" max="10" width="12.85546875" style="49" customWidth="1"/>
    <col min="11" max="11" width="14.42578125" style="49" customWidth="1"/>
    <col min="12" max="12" width="11.5703125" style="23" customWidth="1"/>
    <col min="13" max="14" width="14.85546875" style="22" customWidth="1"/>
    <col min="15" max="15" width="10.28515625" style="22" customWidth="1"/>
    <col min="16" max="16" width="17.42578125" style="20" customWidth="1"/>
    <col min="17" max="17" width="9.140625" style="24" customWidth="1"/>
    <col min="18" max="18" width="13" style="171" customWidth="1"/>
    <col min="19" max="19" width="12.85546875" style="41" customWidth="1"/>
    <col min="20" max="20" width="14.7109375" style="258" bestFit="1" customWidth="1"/>
    <col min="21" max="21" width="9.140625" style="258"/>
    <col min="22" max="22" width="17.28515625" style="24" customWidth="1"/>
    <col min="23" max="16384" width="9.140625" style="24"/>
  </cols>
  <sheetData>
    <row r="1" spans="1:17" ht="15.75">
      <c r="A1" s="264" t="s">
        <v>136</v>
      </c>
      <c r="B1" s="264"/>
      <c r="C1" s="264"/>
      <c r="D1" s="122"/>
      <c r="E1" s="122"/>
      <c r="F1" s="122"/>
      <c r="G1" s="160"/>
      <c r="H1" s="21"/>
      <c r="I1" s="21"/>
      <c r="J1" s="20"/>
      <c r="K1" s="20"/>
      <c r="L1" s="22"/>
    </row>
    <row r="2" spans="1:17" ht="15.75">
      <c r="A2" s="168"/>
      <c r="B2" s="168"/>
      <c r="C2" s="25"/>
      <c r="D2" s="122"/>
      <c r="E2" s="122"/>
      <c r="F2" s="122"/>
      <c r="G2" s="20"/>
      <c r="H2" s="21"/>
      <c r="I2" s="21"/>
      <c r="J2" s="20"/>
      <c r="K2" s="20"/>
      <c r="L2" s="22"/>
    </row>
    <row r="3" spans="1:17" ht="15.75" hidden="1">
      <c r="A3" s="70" t="s">
        <v>31</v>
      </c>
      <c r="B3" s="27" t="s">
        <v>32</v>
      </c>
      <c r="C3" s="56"/>
      <c r="D3" s="123"/>
      <c r="E3" s="124" t="s">
        <v>33</v>
      </c>
      <c r="F3" s="123"/>
      <c r="G3" s="28"/>
      <c r="H3" s="29"/>
      <c r="I3" s="29"/>
      <c r="J3" s="28"/>
      <c r="K3" s="28"/>
      <c r="L3" s="30"/>
      <c r="M3" s="30"/>
      <c r="N3" s="30"/>
      <c r="O3" s="60"/>
      <c r="P3" s="32"/>
    </row>
    <row r="4" spans="1:17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17" hidden="1">
      <c r="A5" s="35">
        <v>1</v>
      </c>
      <c r="B5" s="2" t="s">
        <v>137</v>
      </c>
      <c r="C5" s="7">
        <v>29.783300000000001</v>
      </c>
      <c r="D5" s="126">
        <v>55</v>
      </c>
      <c r="E5" s="126">
        <v>45</v>
      </c>
      <c r="F5" s="126">
        <v>5</v>
      </c>
      <c r="G5" s="42">
        <v>37.229999999999997</v>
      </c>
      <c r="H5" s="43">
        <v>0.21</v>
      </c>
      <c r="I5" s="43">
        <v>0</v>
      </c>
      <c r="J5" s="51">
        <f t="shared" ref="J5:J6" si="0">G5+(G5*H5)</f>
        <v>45.048299999999998</v>
      </c>
      <c r="K5" s="51">
        <f t="shared" ref="K5:K6" si="1">J5-(J5*I5)</f>
        <v>45.048299999999998</v>
      </c>
      <c r="L5" s="88">
        <f>$G$12/G5*(D5)</f>
        <v>43.994090786999742</v>
      </c>
      <c r="M5" s="89">
        <f>$H$5/H5*E5</f>
        <v>45</v>
      </c>
      <c r="N5" s="40">
        <f>I5/$I$54*(F5)</f>
        <v>0</v>
      </c>
      <c r="O5" s="62">
        <f>L5+M5+N5</f>
        <v>88.994090786999749</v>
      </c>
      <c r="P5" s="94">
        <f>G5+(G5*H5)</f>
        <v>45.048299999999998</v>
      </c>
      <c r="Q5" s="41">
        <f>J5-P5</f>
        <v>0</v>
      </c>
    </row>
    <row r="6" spans="1:17" hidden="1">
      <c r="A6" s="44">
        <v>2</v>
      </c>
      <c r="B6" s="10" t="s">
        <v>138</v>
      </c>
      <c r="C6" s="11">
        <v>27.7379</v>
      </c>
      <c r="D6" s="127">
        <v>55</v>
      </c>
      <c r="E6" s="127">
        <v>45</v>
      </c>
      <c r="F6" s="127">
        <v>5</v>
      </c>
      <c r="G6" s="67">
        <v>34.659999999999997</v>
      </c>
      <c r="H6" s="46">
        <v>0.21</v>
      </c>
      <c r="I6" s="46">
        <v>0</v>
      </c>
      <c r="J6" s="51">
        <f t="shared" si="0"/>
        <v>41.938599999999994</v>
      </c>
      <c r="K6" s="51">
        <f t="shared" si="1"/>
        <v>41.938599999999994</v>
      </c>
      <c r="L6" s="88">
        <f>$G$13/G6*(D6)</f>
        <v>44.01570975187537</v>
      </c>
      <c r="M6" s="89">
        <f>$H$6/H6*E6</f>
        <v>45</v>
      </c>
      <c r="N6" s="40">
        <f>I6/$I$54*(F6)</f>
        <v>0</v>
      </c>
      <c r="O6" s="63">
        <f>L6+M6+N6</f>
        <v>89.015709751875363</v>
      </c>
      <c r="P6" s="95">
        <f>G6+(G6*H6)</f>
        <v>41.938599999999994</v>
      </c>
      <c r="Q6" s="41">
        <f>J6-P6</f>
        <v>0</v>
      </c>
    </row>
    <row r="7" spans="1:17" ht="16.5" hidden="1" thickBot="1">
      <c r="A7" s="265" t="s">
        <v>77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121"/>
      <c r="O7" s="64">
        <f>SUM(O5:O6)</f>
        <v>178.00980053887511</v>
      </c>
      <c r="P7" s="48"/>
    </row>
    <row r="8" spans="1:17" hidden="1"/>
    <row r="9" spans="1:17" hidden="1"/>
    <row r="10" spans="1:17" ht="15.75" hidden="1">
      <c r="A10" s="70" t="s">
        <v>31</v>
      </c>
      <c r="B10" s="27" t="s">
        <v>1</v>
      </c>
      <c r="C10" s="56"/>
      <c r="D10" s="123"/>
      <c r="E10" s="123"/>
      <c r="F10" s="123"/>
      <c r="G10" s="28"/>
      <c r="H10" s="29"/>
      <c r="I10" s="29"/>
      <c r="J10" s="28"/>
      <c r="K10" s="28"/>
      <c r="L10" s="30"/>
      <c r="M10" s="30"/>
      <c r="N10" s="30"/>
      <c r="O10" s="60"/>
      <c r="P10" s="32"/>
    </row>
    <row r="11" spans="1:17" ht="78.75" hidden="1">
      <c r="A11" s="12" t="s">
        <v>34</v>
      </c>
      <c r="B11" s="1" t="s">
        <v>35</v>
      </c>
      <c r="C11" s="6" t="s">
        <v>36</v>
      </c>
      <c r="D11" s="125" t="s">
        <v>37</v>
      </c>
      <c r="E11" s="125" t="s">
        <v>38</v>
      </c>
      <c r="F11" s="125" t="s">
        <v>39</v>
      </c>
      <c r="G11" s="6" t="s">
        <v>40</v>
      </c>
      <c r="H11" s="5" t="s">
        <v>41</v>
      </c>
      <c r="I11" s="5" t="s">
        <v>42</v>
      </c>
      <c r="J11" s="6" t="s">
        <v>43</v>
      </c>
      <c r="K11" s="6" t="s">
        <v>44</v>
      </c>
      <c r="L11" s="33" t="s">
        <v>45</v>
      </c>
      <c r="M11" s="33" t="s">
        <v>46</v>
      </c>
      <c r="N11" s="33" t="s">
        <v>47</v>
      </c>
      <c r="O11" s="61" t="s">
        <v>48</v>
      </c>
      <c r="P11" s="91" t="s">
        <v>49</v>
      </c>
    </row>
    <row r="12" spans="1:17" hidden="1">
      <c r="A12" s="35">
        <v>1</v>
      </c>
      <c r="B12" s="2" t="s">
        <v>137</v>
      </c>
      <c r="C12" s="7">
        <v>29.783300000000001</v>
      </c>
      <c r="D12" s="126">
        <v>55</v>
      </c>
      <c r="E12" s="126">
        <v>45</v>
      </c>
      <c r="F12" s="126">
        <v>5</v>
      </c>
      <c r="G12" s="36">
        <v>29.78</v>
      </c>
      <c r="H12" s="43">
        <v>0.34</v>
      </c>
      <c r="I12" s="43">
        <v>0</v>
      </c>
      <c r="J12" s="51">
        <f t="shared" ref="J12:J13" si="2">G12+(G12*H12)</f>
        <v>39.905200000000001</v>
      </c>
      <c r="K12" s="51">
        <f t="shared" ref="K12:K13" si="3">J12-(J12*I12)</f>
        <v>39.905200000000001</v>
      </c>
      <c r="L12" s="88">
        <f>$G$12/G12*(D12)</f>
        <v>55</v>
      </c>
      <c r="M12" s="89">
        <f>$H$6/H12*E12</f>
        <v>27.794117647058819</v>
      </c>
      <c r="N12" s="40">
        <f>I12/$I$54*(F12)</f>
        <v>0</v>
      </c>
      <c r="O12" s="62">
        <f>L12+M12+N12</f>
        <v>82.794117647058812</v>
      </c>
      <c r="P12" s="94">
        <f t="shared" ref="P12:P13" si="4">G12+(G12*H12)</f>
        <v>39.905200000000001</v>
      </c>
      <c r="Q12" s="41">
        <f t="shared" ref="Q12:Q13" si="5">J12-P12</f>
        <v>0</v>
      </c>
    </row>
    <row r="13" spans="1:17" hidden="1">
      <c r="A13" s="44">
        <v>2</v>
      </c>
      <c r="B13" s="10" t="s">
        <v>138</v>
      </c>
      <c r="C13" s="11">
        <v>27.7379</v>
      </c>
      <c r="D13" s="127">
        <v>55</v>
      </c>
      <c r="E13" s="127">
        <v>45</v>
      </c>
      <c r="F13" s="127">
        <v>5</v>
      </c>
      <c r="G13" s="45">
        <v>27.7379</v>
      </c>
      <c r="H13" s="46">
        <v>0.34</v>
      </c>
      <c r="I13" s="46">
        <v>0</v>
      </c>
      <c r="J13" s="51">
        <f t="shared" si="2"/>
        <v>37.168785999999997</v>
      </c>
      <c r="K13" s="51">
        <f t="shared" si="3"/>
        <v>37.168785999999997</v>
      </c>
      <c r="L13" s="90">
        <f>$G$13/G13*(D13)</f>
        <v>55</v>
      </c>
      <c r="M13" s="89">
        <f>$H$6/H13*E13</f>
        <v>27.794117647058819</v>
      </c>
      <c r="N13" s="40">
        <f>I13/$I$54*(F13)</f>
        <v>0</v>
      </c>
      <c r="O13" s="63">
        <f>L13+M13+N13</f>
        <v>82.794117647058812</v>
      </c>
      <c r="P13" s="95">
        <f t="shared" si="4"/>
        <v>37.168785999999997</v>
      </c>
      <c r="Q13" s="41">
        <f t="shared" si="5"/>
        <v>0</v>
      </c>
    </row>
    <row r="14" spans="1:17" ht="16.5" hidden="1" thickBot="1">
      <c r="A14" s="265" t="s">
        <v>77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121"/>
      <c r="O14" s="64">
        <f>SUM(O12:O13)</f>
        <v>165.58823529411762</v>
      </c>
      <c r="P14" s="55"/>
    </row>
    <row r="15" spans="1:17" hidden="1"/>
    <row r="16" spans="1:17" hidden="1"/>
    <row r="17" spans="1:17" ht="15.75" hidden="1">
      <c r="A17" s="70" t="s">
        <v>31</v>
      </c>
      <c r="B17" s="27" t="s">
        <v>2</v>
      </c>
      <c r="C17" s="56"/>
      <c r="D17" s="123"/>
      <c r="E17" s="123"/>
      <c r="F17" s="123"/>
      <c r="G17" s="28"/>
      <c r="H17" s="29"/>
      <c r="I17" s="29"/>
      <c r="J17" s="28"/>
      <c r="K17" s="28"/>
      <c r="L17" s="30"/>
      <c r="M17" s="30"/>
      <c r="N17" s="30"/>
      <c r="O17" s="60"/>
      <c r="P17" s="32"/>
    </row>
    <row r="18" spans="1:17" ht="78.75" hidden="1">
      <c r="A18" s="12" t="s">
        <v>34</v>
      </c>
      <c r="B18" s="1" t="s">
        <v>35</v>
      </c>
      <c r="C18" s="6" t="s">
        <v>36</v>
      </c>
      <c r="D18" s="125" t="s">
        <v>37</v>
      </c>
      <c r="E18" s="125" t="s">
        <v>38</v>
      </c>
      <c r="F18" s="125" t="s">
        <v>39</v>
      </c>
      <c r="G18" s="6" t="s">
        <v>40</v>
      </c>
      <c r="H18" s="5" t="s">
        <v>41</v>
      </c>
      <c r="I18" s="5" t="s">
        <v>42</v>
      </c>
      <c r="J18" s="6" t="s">
        <v>43</v>
      </c>
      <c r="K18" s="6" t="s">
        <v>44</v>
      </c>
      <c r="L18" s="33" t="s">
        <v>45</v>
      </c>
      <c r="M18" s="33" t="s">
        <v>46</v>
      </c>
      <c r="N18" s="33" t="s">
        <v>47</v>
      </c>
      <c r="O18" s="61" t="s">
        <v>48</v>
      </c>
      <c r="P18" s="91" t="s">
        <v>49</v>
      </c>
    </row>
    <row r="19" spans="1:17" hidden="1">
      <c r="A19" s="35">
        <v>1</v>
      </c>
      <c r="B19" s="2" t="s">
        <v>137</v>
      </c>
      <c r="C19" s="7">
        <v>29.783300000000001</v>
      </c>
      <c r="D19" s="126">
        <v>55</v>
      </c>
      <c r="E19" s="126">
        <v>45</v>
      </c>
      <c r="F19" s="126">
        <v>5</v>
      </c>
      <c r="G19" s="51">
        <v>30</v>
      </c>
      <c r="H19" s="43">
        <v>0.495</v>
      </c>
      <c r="I19" s="43">
        <v>5.0000000000000001E-3</v>
      </c>
      <c r="J19" s="51">
        <f t="shared" ref="J19:J20" si="6">G19+(G19*H19)</f>
        <v>44.85</v>
      </c>
      <c r="K19" s="51">
        <f t="shared" ref="K19:K20" si="7">J19-(J19*I19)</f>
        <v>44.625750000000004</v>
      </c>
      <c r="L19" s="88">
        <f>$G$12/G19*(D19)</f>
        <v>54.596666666666671</v>
      </c>
      <c r="M19" s="89">
        <f>$H$5/H19*E19</f>
        <v>19.09090909090909</v>
      </c>
      <c r="N19" s="40">
        <f>I19/$I$54*(F19)</f>
        <v>1.25</v>
      </c>
      <c r="O19" s="62">
        <f>L19+M19+N19</f>
        <v>74.937575757575758</v>
      </c>
      <c r="P19" s="94">
        <f t="shared" ref="P19:P20" si="8">G19+(G19*H19)</f>
        <v>44.85</v>
      </c>
      <c r="Q19" s="41">
        <f t="shared" ref="Q19:Q20" si="9">J19-P19</f>
        <v>0</v>
      </c>
    </row>
    <row r="20" spans="1:17" ht="15.75" hidden="1" thickBot="1">
      <c r="A20" s="96">
        <v>2</v>
      </c>
      <c r="B20" s="97" t="s">
        <v>138</v>
      </c>
      <c r="C20" s="98">
        <v>27.7379</v>
      </c>
      <c r="D20" s="146">
        <v>55</v>
      </c>
      <c r="E20" s="146">
        <v>45</v>
      </c>
      <c r="F20" s="146">
        <v>5</v>
      </c>
      <c r="G20" s="100">
        <v>28</v>
      </c>
      <c r="H20" s="99">
        <v>0.495</v>
      </c>
      <c r="I20" s="99">
        <v>5.0000000000000001E-3</v>
      </c>
      <c r="J20" s="100">
        <f t="shared" si="6"/>
        <v>41.86</v>
      </c>
      <c r="K20" s="100">
        <f t="shared" si="7"/>
        <v>41.650700000000001</v>
      </c>
      <c r="L20" s="118">
        <f>$G$13/G20*(D20)</f>
        <v>54.485160714285712</v>
      </c>
      <c r="M20" s="107">
        <f>$H$6/H20*E20</f>
        <v>19.09090909090909</v>
      </c>
      <c r="N20" s="101">
        <f>I20/$I$54*(F20)</f>
        <v>1.25</v>
      </c>
      <c r="O20" s="102">
        <f>L20+M20+N20</f>
        <v>74.826069805194805</v>
      </c>
      <c r="P20" s="95">
        <f t="shared" si="8"/>
        <v>41.86</v>
      </c>
      <c r="Q20" s="41">
        <f t="shared" si="9"/>
        <v>0</v>
      </c>
    </row>
    <row r="21" spans="1:17" ht="16.5" hidden="1" thickBot="1">
      <c r="A21" s="265" t="s">
        <v>77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121"/>
      <c r="O21" s="47">
        <f>SUM(O19:O20)</f>
        <v>149.76364556277056</v>
      </c>
      <c r="P21" s="55"/>
    </row>
    <row r="22" spans="1:17" hidden="1"/>
    <row r="23" spans="1:17" hidden="1"/>
    <row r="24" spans="1:17" ht="15.75" hidden="1">
      <c r="A24" s="70" t="s">
        <v>31</v>
      </c>
      <c r="B24" s="54" t="s">
        <v>3</v>
      </c>
      <c r="C24" s="56"/>
      <c r="D24" s="123"/>
      <c r="E24" s="123"/>
      <c r="F24" s="123"/>
      <c r="G24" s="28"/>
      <c r="H24" s="29"/>
      <c r="I24" s="29"/>
      <c r="J24" s="28"/>
      <c r="K24" s="28"/>
      <c r="L24" s="30"/>
      <c r="M24" s="30"/>
      <c r="N24" s="30"/>
      <c r="O24" s="60"/>
      <c r="P24" s="32"/>
    </row>
    <row r="25" spans="1:17" ht="78.75" hidden="1">
      <c r="A25" s="12" t="s">
        <v>34</v>
      </c>
      <c r="B25" s="1" t="s">
        <v>35</v>
      </c>
      <c r="C25" s="6" t="s">
        <v>36</v>
      </c>
      <c r="D25" s="125" t="s">
        <v>37</v>
      </c>
      <c r="E25" s="125" t="s">
        <v>38</v>
      </c>
      <c r="F25" s="125" t="s">
        <v>39</v>
      </c>
      <c r="G25" s="6" t="s">
        <v>40</v>
      </c>
      <c r="H25" s="5" t="s">
        <v>41</v>
      </c>
      <c r="I25" s="5" t="s">
        <v>42</v>
      </c>
      <c r="J25" s="6" t="s">
        <v>43</v>
      </c>
      <c r="K25" s="6" t="s">
        <v>44</v>
      </c>
      <c r="L25" s="33" t="s">
        <v>45</v>
      </c>
      <c r="M25" s="33" t="s">
        <v>46</v>
      </c>
      <c r="N25" s="33" t="s">
        <v>47</v>
      </c>
      <c r="O25" s="61" t="s">
        <v>48</v>
      </c>
      <c r="P25" s="91" t="s">
        <v>49</v>
      </c>
    </row>
    <row r="26" spans="1:17" hidden="1">
      <c r="A26" s="35">
        <v>1</v>
      </c>
      <c r="B26" s="2" t="s">
        <v>137</v>
      </c>
      <c r="C26" s="7">
        <v>29.783300000000001</v>
      </c>
      <c r="D26" s="126">
        <v>55</v>
      </c>
      <c r="E26" s="126">
        <v>45</v>
      </c>
      <c r="F26" s="126">
        <v>5</v>
      </c>
      <c r="G26" s="51">
        <v>0</v>
      </c>
      <c r="H26" s="43">
        <v>0</v>
      </c>
      <c r="I26" s="43">
        <v>0</v>
      </c>
      <c r="J26" s="51">
        <f t="shared" ref="J26:J27" si="10">G26+(G26*H26)</f>
        <v>0</v>
      </c>
      <c r="K26" s="51">
        <f t="shared" ref="K26:K27" si="11">J26-(J26*I26)</f>
        <v>0</v>
      </c>
      <c r="L26" s="88">
        <v>0</v>
      </c>
      <c r="M26" s="88">
        <v>0</v>
      </c>
      <c r="N26" s="40">
        <f>I26/$I$54*(F26)</f>
        <v>0</v>
      </c>
      <c r="O26" s="62">
        <f>L26+M26+N26</f>
        <v>0</v>
      </c>
      <c r="P26" s="94">
        <v>0</v>
      </c>
      <c r="Q26" s="41">
        <f t="shared" ref="Q26:Q27" si="12">J26-P26</f>
        <v>0</v>
      </c>
    </row>
    <row r="27" spans="1:17" hidden="1">
      <c r="A27" s="44">
        <v>2</v>
      </c>
      <c r="B27" s="10" t="s">
        <v>138</v>
      </c>
      <c r="C27" s="11">
        <v>27.7379</v>
      </c>
      <c r="D27" s="127">
        <v>55</v>
      </c>
      <c r="E27" s="127">
        <v>45</v>
      </c>
      <c r="F27" s="127">
        <v>5</v>
      </c>
      <c r="G27" s="53">
        <v>0</v>
      </c>
      <c r="H27" s="46">
        <v>0</v>
      </c>
      <c r="I27" s="46">
        <v>0</v>
      </c>
      <c r="J27" s="51">
        <f t="shared" si="10"/>
        <v>0</v>
      </c>
      <c r="K27" s="51">
        <f t="shared" si="11"/>
        <v>0</v>
      </c>
      <c r="L27" s="90">
        <v>0</v>
      </c>
      <c r="M27" s="90">
        <v>0</v>
      </c>
      <c r="N27" s="40">
        <f>I27/$I$54*(F27)</f>
        <v>0</v>
      </c>
      <c r="O27" s="63">
        <f>L27+M27+N27</f>
        <v>0</v>
      </c>
      <c r="P27" s="95">
        <v>0</v>
      </c>
      <c r="Q27" s="41">
        <f t="shared" si="12"/>
        <v>0</v>
      </c>
    </row>
    <row r="28" spans="1:17" ht="16.5" hidden="1" thickBot="1">
      <c r="A28" s="265" t="s">
        <v>77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121"/>
      <c r="O28" s="64">
        <f>SUM(O26:O27)</f>
        <v>0</v>
      </c>
      <c r="P28" s="55"/>
    </row>
    <row r="29" spans="1:17" hidden="1"/>
    <row r="30" spans="1:17" hidden="1"/>
    <row r="31" spans="1:17" ht="15.75" hidden="1">
      <c r="A31" s="70" t="s">
        <v>31</v>
      </c>
      <c r="B31" s="27" t="s">
        <v>4</v>
      </c>
      <c r="C31" s="56"/>
      <c r="D31" s="123"/>
      <c r="E31" s="123"/>
      <c r="F31" s="123"/>
      <c r="G31" s="28"/>
      <c r="H31" s="29"/>
      <c r="I31" s="29"/>
      <c r="J31" s="28"/>
      <c r="K31" s="28"/>
      <c r="L31" s="30"/>
      <c r="M31" s="30"/>
      <c r="N31" s="30"/>
      <c r="O31" s="60"/>
      <c r="P31" s="32"/>
    </row>
    <row r="32" spans="1:17" ht="78.75" hidden="1">
      <c r="A32" s="12" t="s">
        <v>34</v>
      </c>
      <c r="B32" s="1" t="s">
        <v>35</v>
      </c>
      <c r="C32" s="6" t="s">
        <v>36</v>
      </c>
      <c r="D32" s="125" t="s">
        <v>37</v>
      </c>
      <c r="E32" s="125" t="s">
        <v>38</v>
      </c>
      <c r="F32" s="125" t="s">
        <v>39</v>
      </c>
      <c r="G32" s="6" t="s">
        <v>40</v>
      </c>
      <c r="H32" s="5" t="s">
        <v>41</v>
      </c>
      <c r="I32" s="5" t="s">
        <v>42</v>
      </c>
      <c r="J32" s="6" t="s">
        <v>43</v>
      </c>
      <c r="K32" s="6" t="s">
        <v>44</v>
      </c>
      <c r="L32" s="33" t="s">
        <v>45</v>
      </c>
      <c r="M32" s="33" t="s">
        <v>46</v>
      </c>
      <c r="N32" s="33" t="s">
        <v>47</v>
      </c>
      <c r="O32" s="61" t="s">
        <v>48</v>
      </c>
      <c r="P32" s="91" t="s">
        <v>49</v>
      </c>
    </row>
    <row r="33" spans="1:23" hidden="1">
      <c r="A33" s="35">
        <v>1</v>
      </c>
      <c r="B33" s="2" t="s">
        <v>137</v>
      </c>
      <c r="C33" s="7">
        <v>29.783300000000001</v>
      </c>
      <c r="D33" s="126">
        <v>55</v>
      </c>
      <c r="E33" s="126">
        <v>45</v>
      </c>
      <c r="F33" s="126">
        <v>5</v>
      </c>
      <c r="G33" s="51">
        <v>29.78</v>
      </c>
      <c r="H33" s="43">
        <v>0.34</v>
      </c>
      <c r="I33" s="43">
        <v>0</v>
      </c>
      <c r="J33" s="51">
        <f t="shared" ref="J33:J34" si="13">G33+(G33*H33)</f>
        <v>39.905200000000001</v>
      </c>
      <c r="K33" s="51">
        <f t="shared" ref="K33:K34" si="14">J33-(J33*I33)</f>
        <v>39.905200000000001</v>
      </c>
      <c r="L33" s="88">
        <f>$G$12/G33*(D33)</f>
        <v>55</v>
      </c>
      <c r="M33" s="89">
        <f>$H$5/H33*E33</f>
        <v>27.794117647058819</v>
      </c>
      <c r="N33" s="40">
        <f>I33/$I$54*(F33)</f>
        <v>0</v>
      </c>
      <c r="O33" s="62">
        <f>L33+M33+N33</f>
        <v>82.794117647058812</v>
      </c>
      <c r="P33" s="94">
        <f t="shared" ref="P33:P34" si="15">G33+(G33*H33)</f>
        <v>39.905200000000001</v>
      </c>
      <c r="Q33" s="41">
        <f t="shared" ref="Q33:Q34" si="16">J33-P33</f>
        <v>0</v>
      </c>
    </row>
    <row r="34" spans="1:23" hidden="1">
      <c r="A34" s="44">
        <v>2</v>
      </c>
      <c r="B34" s="10" t="s">
        <v>138</v>
      </c>
      <c r="C34" s="11">
        <v>27.7379</v>
      </c>
      <c r="D34" s="127">
        <v>55</v>
      </c>
      <c r="E34" s="127">
        <v>45</v>
      </c>
      <c r="F34" s="127">
        <v>5</v>
      </c>
      <c r="G34" s="53">
        <v>27.74</v>
      </c>
      <c r="H34" s="46">
        <v>0.35</v>
      </c>
      <c r="I34" s="46">
        <v>0</v>
      </c>
      <c r="J34" s="51">
        <f t="shared" si="13"/>
        <v>37.448999999999998</v>
      </c>
      <c r="K34" s="51">
        <f t="shared" si="14"/>
        <v>37.448999999999998</v>
      </c>
      <c r="L34" s="90">
        <f>$G$13/G34*(D34)</f>
        <v>54.995836337418893</v>
      </c>
      <c r="M34" s="89">
        <f>$H$6/H34*E34</f>
        <v>27</v>
      </c>
      <c r="N34" s="40">
        <f>I34/$I$54*(F34)</f>
        <v>0</v>
      </c>
      <c r="O34" s="63">
        <f>L34+M34+N34</f>
        <v>81.995836337418893</v>
      </c>
      <c r="P34" s="95">
        <f t="shared" si="15"/>
        <v>37.448999999999998</v>
      </c>
      <c r="Q34" s="41">
        <f t="shared" si="16"/>
        <v>0</v>
      </c>
    </row>
    <row r="35" spans="1:23" ht="16.5" hidden="1" thickBot="1">
      <c r="A35" s="265" t="s">
        <v>77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121"/>
      <c r="O35" s="64">
        <f>SUM(O33:O34)</f>
        <v>164.78995398447771</v>
      </c>
      <c r="P35" s="55"/>
    </row>
    <row r="36" spans="1:23" hidden="1"/>
    <row r="37" spans="1:23" hidden="1"/>
    <row r="38" spans="1:23" ht="15.75" hidden="1">
      <c r="A38" s="70" t="s">
        <v>31</v>
      </c>
      <c r="B38" s="27" t="s">
        <v>5</v>
      </c>
      <c r="C38" s="56"/>
      <c r="D38" s="123"/>
      <c r="E38" s="123"/>
      <c r="F38" s="123"/>
      <c r="G38" s="28"/>
      <c r="H38" s="29"/>
      <c r="I38" s="29"/>
      <c r="J38" s="28"/>
      <c r="K38" s="28"/>
      <c r="L38" s="30"/>
      <c r="M38" s="30"/>
      <c r="N38" s="30"/>
      <c r="O38" s="60"/>
      <c r="P38" s="32"/>
    </row>
    <row r="39" spans="1:23" ht="78.75" hidden="1">
      <c r="A39" s="12" t="s">
        <v>34</v>
      </c>
      <c r="B39" s="1" t="s">
        <v>35</v>
      </c>
      <c r="C39" s="6" t="s">
        <v>36</v>
      </c>
      <c r="D39" s="125" t="s">
        <v>37</v>
      </c>
      <c r="E39" s="125" t="s">
        <v>38</v>
      </c>
      <c r="F39" s="125" t="s">
        <v>39</v>
      </c>
      <c r="G39" s="6" t="s">
        <v>40</v>
      </c>
      <c r="H39" s="5" t="s">
        <v>41</v>
      </c>
      <c r="I39" s="5" t="s">
        <v>42</v>
      </c>
      <c r="J39" s="6" t="s">
        <v>43</v>
      </c>
      <c r="K39" s="6" t="s">
        <v>44</v>
      </c>
      <c r="L39" s="33" t="s">
        <v>45</v>
      </c>
      <c r="M39" s="33" t="s">
        <v>46</v>
      </c>
      <c r="N39" s="33" t="s">
        <v>47</v>
      </c>
      <c r="O39" s="61" t="s">
        <v>48</v>
      </c>
      <c r="P39" s="91" t="s">
        <v>49</v>
      </c>
    </row>
    <row r="40" spans="1:23" hidden="1">
      <c r="A40" s="35">
        <v>1</v>
      </c>
      <c r="B40" s="2" t="s">
        <v>137</v>
      </c>
      <c r="C40" s="7">
        <v>29.783300000000001</v>
      </c>
      <c r="D40" s="126">
        <v>55</v>
      </c>
      <c r="E40" s="126">
        <v>45</v>
      </c>
      <c r="F40" s="126">
        <v>5</v>
      </c>
      <c r="G40" s="51">
        <v>30</v>
      </c>
      <c r="H40" s="43">
        <v>0.4</v>
      </c>
      <c r="I40" s="43">
        <v>0</v>
      </c>
      <c r="J40" s="51">
        <f t="shared" ref="J40:J41" si="17">G40+(G40*H40)</f>
        <v>42</v>
      </c>
      <c r="K40" s="51">
        <f t="shared" ref="K40:K41" si="18">J40-(J40*I40)</f>
        <v>42</v>
      </c>
      <c r="L40" s="88">
        <f>$G$12/G40*(D40)</f>
        <v>54.596666666666671</v>
      </c>
      <c r="M40" s="89">
        <f>$H$5/H40*E40</f>
        <v>23.624999999999996</v>
      </c>
      <c r="N40" s="40">
        <f>I40/$I$54*(F40)</f>
        <v>0</v>
      </c>
      <c r="O40" s="62">
        <f>L40+M40+N40</f>
        <v>78.221666666666664</v>
      </c>
      <c r="P40" s="94">
        <f t="shared" ref="P40:P41" si="19">G40+(G40*H40)</f>
        <v>42</v>
      </c>
      <c r="Q40" s="41">
        <f t="shared" ref="Q40:Q41" si="20">J40-P40</f>
        <v>0</v>
      </c>
    </row>
    <row r="41" spans="1:23" hidden="1">
      <c r="A41" s="44">
        <v>2</v>
      </c>
      <c r="B41" s="10" t="s">
        <v>138</v>
      </c>
      <c r="C41" s="11">
        <v>27.7379</v>
      </c>
      <c r="D41" s="127">
        <v>55</v>
      </c>
      <c r="E41" s="127">
        <v>45</v>
      </c>
      <c r="F41" s="127">
        <v>5</v>
      </c>
      <c r="G41" s="53">
        <v>27.75</v>
      </c>
      <c r="H41" s="46">
        <v>0.4</v>
      </c>
      <c r="I41" s="46">
        <v>0</v>
      </c>
      <c r="J41" s="51">
        <f t="shared" si="17"/>
        <v>38.85</v>
      </c>
      <c r="K41" s="51">
        <f t="shared" si="18"/>
        <v>38.85</v>
      </c>
      <c r="L41" s="90">
        <f>$G$13/G41*(D41)</f>
        <v>54.976018018018017</v>
      </c>
      <c r="M41" s="89">
        <f>$H$6/H41*E41</f>
        <v>23.624999999999996</v>
      </c>
      <c r="N41" s="40">
        <f>I41/$I$54*(F41)</f>
        <v>0</v>
      </c>
      <c r="O41" s="63">
        <f>L41+M41+N41</f>
        <v>78.60101801801801</v>
      </c>
      <c r="P41" s="95">
        <f t="shared" si="19"/>
        <v>38.85</v>
      </c>
      <c r="Q41" s="41">
        <f t="shared" si="20"/>
        <v>0</v>
      </c>
    </row>
    <row r="42" spans="1:23" ht="16.5" hidden="1" thickBot="1">
      <c r="A42" s="265" t="s">
        <v>77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121"/>
      <c r="O42" s="64">
        <f>SUM(O40:O41)</f>
        <v>156.82268468468467</v>
      </c>
      <c r="P42" s="55"/>
    </row>
    <row r="43" spans="1:23" hidden="1"/>
    <row r="44" spans="1:23" ht="15.75" thickBot="1"/>
    <row r="45" spans="1:23" ht="15.75">
      <c r="A45" s="70" t="s">
        <v>31</v>
      </c>
      <c r="B45" s="27" t="s">
        <v>6</v>
      </c>
      <c r="C45" s="56"/>
      <c r="D45" s="123"/>
      <c r="E45" s="123"/>
      <c r="F45" s="123"/>
      <c r="G45" s="28"/>
      <c r="H45" s="29"/>
      <c r="I45" s="29"/>
      <c r="J45" s="28"/>
      <c r="K45" s="28"/>
      <c r="L45" s="30"/>
      <c r="M45" s="30"/>
      <c r="N45" s="30"/>
      <c r="O45" s="60"/>
      <c r="P45" s="32"/>
    </row>
    <row r="46" spans="1:23" ht="78.75">
      <c r="A46" s="12" t="s">
        <v>34</v>
      </c>
      <c r="B46" s="1" t="s">
        <v>182</v>
      </c>
      <c r="C46" s="6" t="s">
        <v>36</v>
      </c>
      <c r="D46" s="125" t="s">
        <v>37</v>
      </c>
      <c r="E46" s="125" t="s">
        <v>38</v>
      </c>
      <c r="F46" s="125" t="s">
        <v>39</v>
      </c>
      <c r="G46" s="6" t="s">
        <v>40</v>
      </c>
      <c r="H46" s="5" t="s">
        <v>41</v>
      </c>
      <c r="I46" s="5" t="s">
        <v>42</v>
      </c>
      <c r="J46" s="6" t="s">
        <v>43</v>
      </c>
      <c r="K46" s="6" t="s">
        <v>44</v>
      </c>
      <c r="L46" s="33" t="s">
        <v>45</v>
      </c>
      <c r="M46" s="33" t="s">
        <v>46</v>
      </c>
      <c r="N46" s="33" t="s">
        <v>47</v>
      </c>
      <c r="O46" s="61" t="s">
        <v>48</v>
      </c>
      <c r="P46" s="91" t="s">
        <v>49</v>
      </c>
      <c r="R46" s="173" t="s">
        <v>242</v>
      </c>
      <c r="S46" s="176" t="s">
        <v>238</v>
      </c>
      <c r="T46" s="260" t="s">
        <v>239</v>
      </c>
      <c r="U46" s="261" t="s">
        <v>237</v>
      </c>
      <c r="V46" s="170" t="s">
        <v>240</v>
      </c>
    </row>
    <row r="47" spans="1:23">
      <c r="A47" s="35">
        <v>1</v>
      </c>
      <c r="B47" s="2" t="s">
        <v>227</v>
      </c>
      <c r="C47" s="7">
        <v>29.783300000000001</v>
      </c>
      <c r="D47" s="126">
        <v>55</v>
      </c>
      <c r="E47" s="126">
        <v>45</v>
      </c>
      <c r="F47" s="126">
        <v>5</v>
      </c>
      <c r="G47" s="42">
        <v>29.783300000000001</v>
      </c>
      <c r="H47" s="43">
        <v>0.28000000000000003</v>
      </c>
      <c r="I47" s="43">
        <v>0.01</v>
      </c>
      <c r="J47" s="51">
        <f t="shared" ref="J47:J48" si="21">G47+(G47*H47)</f>
        <v>38.122624000000002</v>
      </c>
      <c r="K47" s="51">
        <f t="shared" ref="K47:K48" si="22">J47-(J47*I47)</f>
        <v>37.741397760000005</v>
      </c>
      <c r="L47" s="88">
        <f>$G$12/G47*(D47)</f>
        <v>54.993905980868476</v>
      </c>
      <c r="M47" s="89">
        <f>$H$5/H47*E47</f>
        <v>33.749999999999993</v>
      </c>
      <c r="N47" s="40">
        <f>I47/$I$54*(F47)</f>
        <v>2.5</v>
      </c>
      <c r="O47" s="62">
        <f>L47+M47+N47</f>
        <v>91.243905980868476</v>
      </c>
      <c r="P47" s="94">
        <f t="shared" ref="P47:P48" si="23">G47+(G47*H47)</f>
        <v>38.122624000000002</v>
      </c>
      <c r="Q47" s="41">
        <f t="shared" ref="Q47:Q48" si="24">J47-P47</f>
        <v>0</v>
      </c>
      <c r="R47" s="179">
        <f>1.03*1.04545</f>
        <v>1.0768135000000001</v>
      </c>
      <c r="S47" s="177">
        <f>C47*R47</f>
        <v>32.071059514550001</v>
      </c>
      <c r="T47" s="192">
        <f>G47*R47</f>
        <v>32.071059514550001</v>
      </c>
      <c r="U47" s="188">
        <f t="shared" ref="U47:U48" si="25">J47*R47</f>
        <v>41.050956178624006</v>
      </c>
      <c r="V47" s="177">
        <f>T47*H47+T47</f>
        <v>41.050956178624006</v>
      </c>
      <c r="W47" s="41">
        <f>U47-V47</f>
        <v>0</v>
      </c>
    </row>
    <row r="48" spans="1:23" ht="15.75" thickBot="1">
      <c r="A48" s="44">
        <v>2</v>
      </c>
      <c r="B48" s="10" t="s">
        <v>228</v>
      </c>
      <c r="C48" s="11">
        <v>27.7379</v>
      </c>
      <c r="D48" s="127">
        <v>55</v>
      </c>
      <c r="E48" s="127">
        <v>45</v>
      </c>
      <c r="F48" s="127">
        <v>5</v>
      </c>
      <c r="G48" s="67">
        <v>27.7379</v>
      </c>
      <c r="H48" s="46">
        <v>0.28000000000000003</v>
      </c>
      <c r="I48" s="46">
        <v>0.01</v>
      </c>
      <c r="J48" s="51">
        <f t="shared" si="21"/>
        <v>35.504511999999998</v>
      </c>
      <c r="K48" s="51">
        <f t="shared" si="22"/>
        <v>35.149466879999999</v>
      </c>
      <c r="L48" s="90">
        <f>$G$13/G48*(D48)</f>
        <v>55</v>
      </c>
      <c r="M48" s="89">
        <f>$H$6/H48*E48</f>
        <v>33.749999999999993</v>
      </c>
      <c r="N48" s="40">
        <f>I48/$I$54*(F48)</f>
        <v>2.5</v>
      </c>
      <c r="O48" s="63">
        <f>L48+M48+N48</f>
        <v>91.25</v>
      </c>
      <c r="P48" s="95">
        <f t="shared" si="23"/>
        <v>35.504511999999998</v>
      </c>
      <c r="Q48" s="41">
        <f t="shared" si="24"/>
        <v>0</v>
      </c>
      <c r="R48" s="179">
        <f>1.03*1.04545</f>
        <v>1.0768135000000001</v>
      </c>
      <c r="S48" s="177">
        <f>C48*R48</f>
        <v>29.868545181650003</v>
      </c>
      <c r="T48" s="192">
        <f>G48*R48</f>
        <v>29.868545181650003</v>
      </c>
      <c r="U48" s="188">
        <f t="shared" si="25"/>
        <v>38.231737832512003</v>
      </c>
      <c r="V48" s="177">
        <f>T48*H48+T48</f>
        <v>38.231737832512003</v>
      </c>
      <c r="W48" s="41">
        <f>U48-V48</f>
        <v>0</v>
      </c>
    </row>
    <row r="49" spans="1:17" ht="16.5" thickBot="1">
      <c r="A49" s="265" t="s">
        <v>77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121"/>
      <c r="O49" s="64">
        <f>SUM(O47:O48)</f>
        <v>182.49390598086848</v>
      </c>
      <c r="P49" s="55"/>
    </row>
    <row r="51" spans="1:17" hidden="1"/>
    <row r="52" spans="1:17" ht="15.75" hidden="1">
      <c r="A52" s="70" t="s">
        <v>31</v>
      </c>
      <c r="B52" s="54" t="s">
        <v>7</v>
      </c>
      <c r="C52" s="56"/>
      <c r="D52" s="123"/>
      <c r="E52" s="123"/>
      <c r="F52" s="123"/>
      <c r="G52" s="28"/>
      <c r="H52" s="29"/>
      <c r="I52" s="29"/>
      <c r="J52" s="28"/>
      <c r="K52" s="28"/>
      <c r="L52" s="30"/>
      <c r="M52" s="30"/>
      <c r="N52" s="30"/>
      <c r="O52" s="60"/>
      <c r="P52" s="32"/>
    </row>
    <row r="53" spans="1:17" ht="78.75" hidden="1">
      <c r="A53" s="12" t="s">
        <v>34</v>
      </c>
      <c r="B53" s="1" t="s">
        <v>35</v>
      </c>
      <c r="C53" s="6" t="s">
        <v>36</v>
      </c>
      <c r="D53" s="125" t="s">
        <v>37</v>
      </c>
      <c r="E53" s="125" t="s">
        <v>38</v>
      </c>
      <c r="F53" s="125" t="s">
        <v>39</v>
      </c>
      <c r="G53" s="6" t="s">
        <v>40</v>
      </c>
      <c r="H53" s="5" t="s">
        <v>41</v>
      </c>
      <c r="I53" s="5" t="s">
        <v>42</v>
      </c>
      <c r="J53" s="6" t="s">
        <v>43</v>
      </c>
      <c r="K53" s="6" t="s">
        <v>44</v>
      </c>
      <c r="L53" s="33" t="s">
        <v>45</v>
      </c>
      <c r="M53" s="33" t="s">
        <v>46</v>
      </c>
      <c r="N53" s="33" t="s">
        <v>47</v>
      </c>
      <c r="O53" s="61" t="s">
        <v>48</v>
      </c>
      <c r="P53" s="91" t="s">
        <v>49</v>
      </c>
    </row>
    <row r="54" spans="1:17" hidden="1">
      <c r="A54" s="35">
        <v>1</v>
      </c>
      <c r="B54" s="2" t="s">
        <v>137</v>
      </c>
      <c r="C54" s="7">
        <v>29.783300000000001</v>
      </c>
      <c r="D54" s="126">
        <v>55</v>
      </c>
      <c r="E54" s="126">
        <v>45</v>
      </c>
      <c r="F54" s="126">
        <v>5</v>
      </c>
      <c r="G54" s="51">
        <v>34.78</v>
      </c>
      <c r="H54" s="43">
        <v>0.34860000000000002</v>
      </c>
      <c r="I54" s="43">
        <v>0.02</v>
      </c>
      <c r="J54" s="51">
        <f t="shared" ref="J54:J55" si="26">G54+(G54*H54)</f>
        <v>46.904308</v>
      </c>
      <c r="K54" s="51">
        <f t="shared" ref="K54:K55" si="27">J54-(J54*I54)</f>
        <v>45.966221840000003</v>
      </c>
      <c r="L54" s="88">
        <f>$G$12/G54*(D54)</f>
        <v>47.093156986774005</v>
      </c>
      <c r="M54" s="89">
        <f>$H$5/H54*E54</f>
        <v>27.108433734939755</v>
      </c>
      <c r="N54" s="40">
        <f>I54/$I$54*(F54)</f>
        <v>5</v>
      </c>
      <c r="O54" s="62">
        <f>L54+M54+N54</f>
        <v>79.201590721713757</v>
      </c>
      <c r="P54" s="94">
        <f t="shared" ref="P54:P55" si="28">G54+(G54*H54)</f>
        <v>46.904308</v>
      </c>
      <c r="Q54" s="41">
        <f t="shared" ref="Q54:Q55" si="29">J54-P54</f>
        <v>0</v>
      </c>
    </row>
    <row r="55" spans="1:17" hidden="1">
      <c r="A55" s="44">
        <v>2</v>
      </c>
      <c r="B55" s="10" t="s">
        <v>138</v>
      </c>
      <c r="C55" s="11">
        <v>27.7379</v>
      </c>
      <c r="D55" s="127">
        <v>55</v>
      </c>
      <c r="E55" s="127">
        <v>45</v>
      </c>
      <c r="F55" s="127">
        <v>5</v>
      </c>
      <c r="G55" s="53">
        <v>37.74</v>
      </c>
      <c r="H55" s="46">
        <v>0.34860000000000002</v>
      </c>
      <c r="I55" s="46">
        <v>0.02</v>
      </c>
      <c r="J55" s="51">
        <f t="shared" si="26"/>
        <v>50.896164000000006</v>
      </c>
      <c r="K55" s="51">
        <f t="shared" si="27"/>
        <v>49.878240720000008</v>
      </c>
      <c r="L55" s="90">
        <f>$G$13/G55*(D55)</f>
        <v>40.423542660307362</v>
      </c>
      <c r="M55" s="89">
        <f>$H$6/H55*E55</f>
        <v>27.108433734939755</v>
      </c>
      <c r="N55" s="40">
        <f>I55/$I$54*(F55)</f>
        <v>5</v>
      </c>
      <c r="O55" s="63">
        <f>L55+M55+N55</f>
        <v>72.531976395247113</v>
      </c>
      <c r="P55" s="95">
        <f t="shared" si="28"/>
        <v>50.896164000000006</v>
      </c>
      <c r="Q55" s="41">
        <f t="shared" si="29"/>
        <v>0</v>
      </c>
    </row>
    <row r="56" spans="1:17" ht="16.5" hidden="1" thickBot="1">
      <c r="A56" s="265" t="s">
        <v>77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121"/>
      <c r="O56" s="64">
        <f>SUM(O54:O55)</f>
        <v>151.73356711696087</v>
      </c>
      <c r="P56" s="55"/>
    </row>
    <row r="57" spans="1:17" hidden="1"/>
    <row r="58" spans="1:17" hidden="1"/>
    <row r="59" spans="1:17" ht="15.75" hidden="1">
      <c r="A59" s="70" t="s">
        <v>31</v>
      </c>
      <c r="B59" s="27" t="s">
        <v>9</v>
      </c>
      <c r="C59" s="56"/>
      <c r="D59" s="123"/>
      <c r="E59" s="123"/>
      <c r="F59" s="123"/>
      <c r="G59" s="28"/>
      <c r="H59" s="29"/>
      <c r="I59" s="29"/>
      <c r="J59" s="28"/>
      <c r="K59" s="28"/>
      <c r="L59" s="30"/>
      <c r="M59" s="30"/>
      <c r="N59" s="30"/>
      <c r="O59" s="60"/>
      <c r="P59" s="32"/>
    </row>
    <row r="60" spans="1:17" ht="78.75" hidden="1">
      <c r="A60" s="12" t="s">
        <v>34</v>
      </c>
      <c r="B60" s="1" t="s">
        <v>35</v>
      </c>
      <c r="C60" s="6" t="s">
        <v>36</v>
      </c>
      <c r="D60" s="125" t="s">
        <v>37</v>
      </c>
      <c r="E60" s="125" t="s">
        <v>38</v>
      </c>
      <c r="F60" s="125" t="s">
        <v>39</v>
      </c>
      <c r="G60" s="6" t="s">
        <v>40</v>
      </c>
      <c r="H60" s="5" t="s">
        <v>41</v>
      </c>
      <c r="I60" s="5" t="s">
        <v>42</v>
      </c>
      <c r="J60" s="6" t="s">
        <v>43</v>
      </c>
      <c r="K60" s="6" t="s">
        <v>44</v>
      </c>
      <c r="L60" s="33" t="s">
        <v>45</v>
      </c>
      <c r="M60" s="33" t="s">
        <v>46</v>
      </c>
      <c r="N60" s="33" t="s">
        <v>47</v>
      </c>
      <c r="O60" s="61" t="s">
        <v>48</v>
      </c>
      <c r="P60" s="91" t="s">
        <v>49</v>
      </c>
    </row>
    <row r="61" spans="1:17" hidden="1">
      <c r="A61" s="35">
        <v>1</v>
      </c>
      <c r="B61" s="2" t="s">
        <v>137</v>
      </c>
      <c r="C61" s="7">
        <v>29.783300000000001</v>
      </c>
      <c r="D61" s="126">
        <v>55</v>
      </c>
      <c r="E61" s="126">
        <v>45</v>
      </c>
      <c r="F61" s="126">
        <v>5</v>
      </c>
      <c r="G61" s="51">
        <v>29.783300000000001</v>
      </c>
      <c r="H61" s="43">
        <v>0.52</v>
      </c>
      <c r="I61" s="43">
        <v>1.1299999999999999E-2</v>
      </c>
      <c r="J61" s="51">
        <f t="shared" ref="J61:J62" si="30">G61+(G61*H61)</f>
        <v>45.270616000000004</v>
      </c>
      <c r="K61" s="51">
        <f t="shared" ref="K61:K62" si="31">J61-(J61*I61)</f>
        <v>44.759058039200006</v>
      </c>
      <c r="L61" s="88">
        <f>$G$12/G61*(D61)</f>
        <v>54.993905980868476</v>
      </c>
      <c r="M61" s="89">
        <f>$H$5/H61*E61</f>
        <v>18.17307692307692</v>
      </c>
      <c r="N61" s="40">
        <f>I61/$I$54*(F61)</f>
        <v>2.8249999999999997</v>
      </c>
      <c r="O61" s="62">
        <f>L61+M61+N61</f>
        <v>75.991982903945399</v>
      </c>
      <c r="P61" s="94">
        <f t="shared" ref="P61:P62" si="32">G61+(G61*H61)</f>
        <v>45.270616000000004</v>
      </c>
      <c r="Q61" s="41">
        <f t="shared" ref="Q61:Q62" si="33">J61-P61</f>
        <v>0</v>
      </c>
    </row>
    <row r="62" spans="1:17" hidden="1">
      <c r="A62" s="44">
        <v>2</v>
      </c>
      <c r="B62" s="10" t="s">
        <v>138</v>
      </c>
      <c r="C62" s="11">
        <v>27.7379</v>
      </c>
      <c r="D62" s="127">
        <v>55</v>
      </c>
      <c r="E62" s="127">
        <v>45</v>
      </c>
      <c r="F62" s="127">
        <v>5</v>
      </c>
      <c r="G62" s="53">
        <v>27.7379</v>
      </c>
      <c r="H62" s="46">
        <v>0.52</v>
      </c>
      <c r="I62" s="46">
        <v>1.1299999999999999E-2</v>
      </c>
      <c r="J62" s="51">
        <f t="shared" si="30"/>
        <v>42.161608000000001</v>
      </c>
      <c r="K62" s="51">
        <f t="shared" si="31"/>
        <v>41.685181829599998</v>
      </c>
      <c r="L62" s="90">
        <f>$G$13/G62*(D62)</f>
        <v>55</v>
      </c>
      <c r="M62" s="89">
        <f>$H$6/H62*E62</f>
        <v>18.17307692307692</v>
      </c>
      <c r="N62" s="40">
        <f>I62/$I$54*(F62)</f>
        <v>2.8249999999999997</v>
      </c>
      <c r="O62" s="63">
        <f>L62+M62+N62</f>
        <v>75.998076923076923</v>
      </c>
      <c r="P62" s="95">
        <f t="shared" si="32"/>
        <v>42.161608000000001</v>
      </c>
      <c r="Q62" s="41">
        <f t="shared" si="33"/>
        <v>0</v>
      </c>
    </row>
    <row r="63" spans="1:17" ht="16.5" hidden="1" thickBot="1">
      <c r="A63" s="265" t="s">
        <v>77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121"/>
      <c r="O63" s="64">
        <f>SUM(O61:O62)</f>
        <v>151.99005982702232</v>
      </c>
      <c r="P63" s="55"/>
    </row>
    <row r="64" spans="1:17" hidden="1"/>
    <row r="65" spans="1:23" ht="15.75" thickBot="1"/>
    <row r="66" spans="1:23" ht="15.75">
      <c r="A66" s="70" t="s">
        <v>31</v>
      </c>
      <c r="B66" s="27" t="s">
        <v>10</v>
      </c>
      <c r="C66" s="56"/>
      <c r="D66" s="123"/>
      <c r="E66" s="123"/>
      <c r="F66" s="123"/>
      <c r="G66" s="28"/>
      <c r="H66" s="29"/>
      <c r="I66" s="29"/>
      <c r="J66" s="28"/>
      <c r="K66" s="28"/>
      <c r="L66" s="30"/>
      <c r="M66" s="30"/>
      <c r="N66" s="30"/>
      <c r="O66" s="60"/>
      <c r="P66" s="32"/>
    </row>
    <row r="67" spans="1:23" ht="78.75">
      <c r="A67" s="12" t="s">
        <v>34</v>
      </c>
      <c r="B67" s="1" t="s">
        <v>182</v>
      </c>
      <c r="C67" s="6" t="s">
        <v>36</v>
      </c>
      <c r="D67" s="125" t="s">
        <v>37</v>
      </c>
      <c r="E67" s="125" t="s">
        <v>38</v>
      </c>
      <c r="F67" s="125" t="s">
        <v>39</v>
      </c>
      <c r="G67" s="6" t="s">
        <v>40</v>
      </c>
      <c r="H67" s="5" t="s">
        <v>41</v>
      </c>
      <c r="I67" s="5" t="s">
        <v>42</v>
      </c>
      <c r="J67" s="6" t="s">
        <v>43</v>
      </c>
      <c r="K67" s="6" t="s">
        <v>44</v>
      </c>
      <c r="L67" s="33" t="s">
        <v>45</v>
      </c>
      <c r="M67" s="33" t="s">
        <v>46</v>
      </c>
      <c r="N67" s="33" t="s">
        <v>47</v>
      </c>
      <c r="O67" s="61" t="s">
        <v>48</v>
      </c>
      <c r="P67" s="91" t="s">
        <v>49</v>
      </c>
      <c r="R67" s="173" t="s">
        <v>242</v>
      </c>
      <c r="S67" s="176" t="s">
        <v>238</v>
      </c>
      <c r="T67" s="260" t="s">
        <v>239</v>
      </c>
      <c r="U67" s="261" t="s">
        <v>237</v>
      </c>
      <c r="V67" s="170" t="s">
        <v>240</v>
      </c>
    </row>
    <row r="68" spans="1:23">
      <c r="A68" s="35">
        <v>1</v>
      </c>
      <c r="B68" s="2" t="s">
        <v>227</v>
      </c>
      <c r="C68" s="7">
        <v>29.783300000000001</v>
      </c>
      <c r="D68" s="126">
        <v>55</v>
      </c>
      <c r="E68" s="126">
        <v>45</v>
      </c>
      <c r="F68" s="126">
        <v>5</v>
      </c>
      <c r="G68" s="51">
        <v>29.78</v>
      </c>
      <c r="H68" s="43">
        <v>0.37</v>
      </c>
      <c r="I68" s="43">
        <v>0.02</v>
      </c>
      <c r="J68" s="51">
        <f t="shared" ref="J68:J69" si="34">G68+(G68*H68)</f>
        <v>40.7986</v>
      </c>
      <c r="K68" s="51">
        <f t="shared" ref="K68:K69" si="35">J68-(J68*I68)</f>
        <v>39.982627999999998</v>
      </c>
      <c r="L68" s="88">
        <f>$G$12/G68*(D68)</f>
        <v>55</v>
      </c>
      <c r="M68" s="89">
        <f>$H$5/H68*E68</f>
        <v>25.54054054054054</v>
      </c>
      <c r="N68" s="40">
        <f>I68/$I$54*(F68)</f>
        <v>5</v>
      </c>
      <c r="O68" s="62">
        <f>L68+M68+N68</f>
        <v>85.540540540540547</v>
      </c>
      <c r="P68" s="94">
        <f t="shared" ref="P68:P69" si="36">G68+(G68*H68)</f>
        <v>40.7986</v>
      </c>
      <c r="Q68" s="41">
        <f t="shared" ref="Q68:Q69" si="37">J68-P68</f>
        <v>0</v>
      </c>
      <c r="R68" s="179">
        <f>1.03*1.04545</f>
        <v>1.0768135000000001</v>
      </c>
      <c r="S68" s="177">
        <f>C68*R68</f>
        <v>32.071059514550001</v>
      </c>
      <c r="T68" s="192">
        <f>G68*R68</f>
        <v>32.067506030000004</v>
      </c>
      <c r="U68" s="188">
        <f t="shared" ref="U68:U69" si="38">J68*R68</f>
        <v>43.932483261100003</v>
      </c>
      <c r="V68" s="177">
        <f>T68*H68+T68</f>
        <v>43.932483261100003</v>
      </c>
      <c r="W68" s="41">
        <f t="shared" ref="W68:W69" si="39">U68-V68</f>
        <v>0</v>
      </c>
    </row>
    <row r="69" spans="1:23" ht="15.75" thickBot="1">
      <c r="A69" s="44">
        <v>2</v>
      </c>
      <c r="B69" s="10" t="s">
        <v>228</v>
      </c>
      <c r="C69" s="11">
        <v>27.7379</v>
      </c>
      <c r="D69" s="127">
        <v>55</v>
      </c>
      <c r="E69" s="127">
        <v>45</v>
      </c>
      <c r="F69" s="127">
        <v>5</v>
      </c>
      <c r="G69" s="53">
        <v>27.74</v>
      </c>
      <c r="H69" s="46">
        <v>0.37</v>
      </c>
      <c r="I69" s="46">
        <v>0.02</v>
      </c>
      <c r="J69" s="51">
        <f t="shared" si="34"/>
        <v>38.003799999999998</v>
      </c>
      <c r="K69" s="51">
        <f t="shared" si="35"/>
        <v>37.243724</v>
      </c>
      <c r="L69" s="90">
        <f>$G$13/G69*(D69)</f>
        <v>54.995836337418893</v>
      </c>
      <c r="M69" s="89">
        <f>$H$6/H69*E69</f>
        <v>25.54054054054054</v>
      </c>
      <c r="N69" s="40">
        <f>I69/$I$54*(F69)</f>
        <v>5</v>
      </c>
      <c r="O69" s="63">
        <f>L69+M69+N69</f>
        <v>85.536376877959441</v>
      </c>
      <c r="P69" s="95">
        <f t="shared" si="36"/>
        <v>38.003799999999998</v>
      </c>
      <c r="Q69" s="41">
        <f t="shared" si="37"/>
        <v>0</v>
      </c>
      <c r="R69" s="179">
        <f>1.03*1.04545</f>
        <v>1.0768135000000001</v>
      </c>
      <c r="S69" s="177">
        <f>C69*R69</f>
        <v>29.868545181650003</v>
      </c>
      <c r="T69" s="192">
        <f>G69*R69</f>
        <v>29.87080649</v>
      </c>
      <c r="U69" s="188">
        <f t="shared" si="38"/>
        <v>40.923004891300003</v>
      </c>
      <c r="V69" s="177">
        <f>T69*H69+T69</f>
        <v>40.923004891299996</v>
      </c>
      <c r="W69" s="41">
        <f t="shared" si="39"/>
        <v>0</v>
      </c>
    </row>
    <row r="70" spans="1:23" ht="16.5" thickBot="1">
      <c r="A70" s="265" t="s">
        <v>77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121"/>
      <c r="O70" s="64">
        <f>SUM(O68:O69)</f>
        <v>171.07691741849999</v>
      </c>
      <c r="P70" s="55"/>
    </row>
    <row r="72" spans="1:23" hidden="1"/>
    <row r="73" spans="1:23" ht="15.75" hidden="1">
      <c r="A73" s="70" t="s">
        <v>31</v>
      </c>
      <c r="B73" s="27" t="s">
        <v>11</v>
      </c>
      <c r="C73" s="56"/>
      <c r="D73" s="123"/>
      <c r="E73" s="123"/>
      <c r="F73" s="123"/>
      <c r="G73" s="28"/>
      <c r="H73" s="29"/>
      <c r="I73" s="29"/>
      <c r="J73" s="28"/>
      <c r="K73" s="28"/>
      <c r="L73" s="30"/>
      <c r="M73" s="30"/>
      <c r="N73" s="30"/>
      <c r="O73" s="60"/>
      <c r="P73" s="32"/>
    </row>
    <row r="74" spans="1:23" ht="78.75" hidden="1">
      <c r="A74" s="12" t="s">
        <v>34</v>
      </c>
      <c r="B74" s="1" t="s">
        <v>35</v>
      </c>
      <c r="C74" s="6" t="s">
        <v>36</v>
      </c>
      <c r="D74" s="125" t="s">
        <v>37</v>
      </c>
      <c r="E74" s="125" t="s">
        <v>38</v>
      </c>
      <c r="F74" s="125" t="s">
        <v>39</v>
      </c>
      <c r="G74" s="6" t="s">
        <v>40</v>
      </c>
      <c r="H74" s="5" t="s">
        <v>41</v>
      </c>
      <c r="I74" s="5" t="s">
        <v>42</v>
      </c>
      <c r="J74" s="6" t="s">
        <v>43</v>
      </c>
      <c r="K74" s="6" t="s">
        <v>44</v>
      </c>
      <c r="L74" s="33" t="s">
        <v>45</v>
      </c>
      <c r="M74" s="33" t="s">
        <v>46</v>
      </c>
      <c r="N74" s="33" t="s">
        <v>47</v>
      </c>
      <c r="O74" s="61" t="s">
        <v>48</v>
      </c>
      <c r="P74" s="91" t="s">
        <v>49</v>
      </c>
    </row>
    <row r="75" spans="1:23" hidden="1">
      <c r="A75" s="35">
        <v>1</v>
      </c>
      <c r="B75" s="2" t="s">
        <v>137</v>
      </c>
      <c r="C75" s="7">
        <v>29.783300000000001</v>
      </c>
      <c r="D75" s="126">
        <v>55</v>
      </c>
      <c r="E75" s="126">
        <v>45</v>
      </c>
      <c r="F75" s="126">
        <v>5</v>
      </c>
      <c r="G75" s="51">
        <v>34.78</v>
      </c>
      <c r="H75" s="43">
        <v>0.33</v>
      </c>
      <c r="I75" s="43">
        <v>0</v>
      </c>
      <c r="J75" s="51">
        <f t="shared" ref="J75:J76" si="40">G75+(G75*H75)</f>
        <v>46.257400000000004</v>
      </c>
      <c r="K75" s="51">
        <f t="shared" ref="K75:K76" si="41">J75-(J75*I75)</f>
        <v>46.257400000000004</v>
      </c>
      <c r="L75" s="88">
        <f>$G$12/G75*(D75)</f>
        <v>47.093156986774005</v>
      </c>
      <c r="M75" s="89">
        <f>$H$5/H75*E75</f>
        <v>28.636363636363637</v>
      </c>
      <c r="N75" s="40">
        <f>I75/$I$54*(F75)</f>
        <v>0</v>
      </c>
      <c r="O75" s="62">
        <f>L75+M75+N75</f>
        <v>75.729520623137645</v>
      </c>
      <c r="P75" s="94">
        <f t="shared" ref="P75:P76" si="42">G75+(G75*H75)</f>
        <v>46.257400000000004</v>
      </c>
      <c r="Q75" s="41">
        <f t="shared" ref="Q75:Q76" si="43">J75-P75</f>
        <v>0</v>
      </c>
    </row>
    <row r="76" spans="1:23" hidden="1">
      <c r="A76" s="44">
        <v>2</v>
      </c>
      <c r="B76" s="10" t="s">
        <v>138</v>
      </c>
      <c r="C76" s="11">
        <v>27.7379</v>
      </c>
      <c r="D76" s="127">
        <v>55</v>
      </c>
      <c r="E76" s="127">
        <v>45</v>
      </c>
      <c r="F76" s="127">
        <v>5</v>
      </c>
      <c r="G76" s="53">
        <v>32.74</v>
      </c>
      <c r="H76" s="46">
        <v>0.33</v>
      </c>
      <c r="I76" s="46">
        <v>0</v>
      </c>
      <c r="J76" s="51">
        <f t="shared" si="40"/>
        <v>43.544200000000004</v>
      </c>
      <c r="K76" s="51">
        <f t="shared" si="41"/>
        <v>43.544200000000004</v>
      </c>
      <c r="L76" s="90">
        <f>$G$13/G76*(D76)</f>
        <v>46.596960904092846</v>
      </c>
      <c r="M76" s="89">
        <f>$H$6/H76*E76</f>
        <v>28.636363636363637</v>
      </c>
      <c r="N76" s="40">
        <f>I76/$I$54*(F76)</f>
        <v>0</v>
      </c>
      <c r="O76" s="63">
        <f>L76+M76+N76</f>
        <v>75.233324540456479</v>
      </c>
      <c r="P76" s="95">
        <f t="shared" si="42"/>
        <v>43.544200000000004</v>
      </c>
      <c r="Q76" s="41">
        <f t="shared" si="43"/>
        <v>0</v>
      </c>
    </row>
    <row r="77" spans="1:23" ht="16.5" hidden="1" thickBot="1">
      <c r="A77" s="265" t="s">
        <v>77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121"/>
      <c r="O77" s="64">
        <f>SUM(O75:O76)</f>
        <v>150.96284516359412</v>
      </c>
      <c r="P77" s="55"/>
    </row>
    <row r="78" spans="1:23" hidden="1"/>
    <row r="79" spans="1:23" hidden="1"/>
    <row r="80" spans="1:23" ht="15.75" hidden="1">
      <c r="A80" s="70" t="s">
        <v>31</v>
      </c>
      <c r="B80" s="27" t="s">
        <v>12</v>
      </c>
      <c r="C80" s="56"/>
      <c r="D80" s="123"/>
      <c r="E80" s="123"/>
      <c r="F80" s="123"/>
      <c r="G80" s="28"/>
      <c r="H80" s="29"/>
      <c r="I80" s="29"/>
      <c r="J80" s="28"/>
      <c r="K80" s="28"/>
      <c r="L80" s="30"/>
      <c r="M80" s="30"/>
      <c r="N80" s="30"/>
      <c r="O80" s="60"/>
      <c r="P80" s="32"/>
    </row>
    <row r="81" spans="1:23" ht="78.75" hidden="1">
      <c r="A81" s="12" t="s">
        <v>34</v>
      </c>
      <c r="B81" s="1" t="s">
        <v>35</v>
      </c>
      <c r="C81" s="6" t="s">
        <v>36</v>
      </c>
      <c r="D81" s="125" t="s">
        <v>37</v>
      </c>
      <c r="E81" s="125" t="s">
        <v>38</v>
      </c>
      <c r="F81" s="125" t="s">
        <v>39</v>
      </c>
      <c r="G81" s="6" t="s">
        <v>40</v>
      </c>
      <c r="H81" s="5" t="s">
        <v>41</v>
      </c>
      <c r="I81" s="5" t="s">
        <v>42</v>
      </c>
      <c r="J81" s="6" t="s">
        <v>43</v>
      </c>
      <c r="K81" s="6" t="s">
        <v>44</v>
      </c>
      <c r="L81" s="33" t="s">
        <v>45</v>
      </c>
      <c r="M81" s="33" t="s">
        <v>46</v>
      </c>
      <c r="N81" s="33" t="s">
        <v>47</v>
      </c>
      <c r="O81" s="61" t="s">
        <v>48</v>
      </c>
      <c r="P81" s="91" t="s">
        <v>49</v>
      </c>
    </row>
    <row r="82" spans="1:23" hidden="1">
      <c r="A82" s="35">
        <v>1</v>
      </c>
      <c r="B82" s="2" t="s">
        <v>137</v>
      </c>
      <c r="C82" s="7">
        <v>29.783300000000001</v>
      </c>
      <c r="D82" s="126">
        <v>55</v>
      </c>
      <c r="E82" s="126">
        <v>45</v>
      </c>
      <c r="F82" s="126">
        <v>5</v>
      </c>
      <c r="G82" s="51">
        <v>35</v>
      </c>
      <c r="H82" s="43">
        <v>0.3</v>
      </c>
      <c r="I82" s="43">
        <v>0.01</v>
      </c>
      <c r="J82" s="51">
        <f t="shared" ref="J82:J83" si="44">G82+(G82*H82)</f>
        <v>45.5</v>
      </c>
      <c r="K82" s="51">
        <f t="shared" ref="K82:K83" si="45">J82-(J82*I82)</f>
        <v>45.045000000000002</v>
      </c>
      <c r="L82" s="88">
        <f>$G$12/G82*(D82)</f>
        <v>46.797142857142859</v>
      </c>
      <c r="M82" s="89">
        <f>$H$5/H82*E82</f>
        <v>31.499999999999996</v>
      </c>
      <c r="N82" s="40">
        <f>I82/$I$54*(F82)</f>
        <v>2.5</v>
      </c>
      <c r="O82" s="62">
        <f>L82+M82+N82</f>
        <v>80.797142857142859</v>
      </c>
      <c r="P82" s="94">
        <f t="shared" ref="P82:P83" si="46">G82+(G82*H82)</f>
        <v>45.5</v>
      </c>
      <c r="Q82" s="41">
        <f t="shared" ref="Q82:Q83" si="47">J82-P82</f>
        <v>0</v>
      </c>
    </row>
    <row r="83" spans="1:23" hidden="1">
      <c r="A83" s="44">
        <v>2</v>
      </c>
      <c r="B83" s="10" t="s">
        <v>138</v>
      </c>
      <c r="C83" s="11">
        <v>27.7379</v>
      </c>
      <c r="D83" s="127">
        <v>55</v>
      </c>
      <c r="E83" s="127">
        <v>45</v>
      </c>
      <c r="F83" s="127">
        <v>5</v>
      </c>
      <c r="G83" s="53">
        <v>33</v>
      </c>
      <c r="H83" s="46">
        <v>0.3</v>
      </c>
      <c r="I83" s="46">
        <v>0.01</v>
      </c>
      <c r="J83" s="51">
        <f t="shared" si="44"/>
        <v>42.9</v>
      </c>
      <c r="K83" s="51">
        <f t="shared" si="45"/>
        <v>42.470999999999997</v>
      </c>
      <c r="L83" s="90">
        <f>$G$13/G83*(D83)</f>
        <v>46.229833333333332</v>
      </c>
      <c r="M83" s="89">
        <f>$H$6/H83*E83</f>
        <v>31.499999999999996</v>
      </c>
      <c r="N83" s="40">
        <f>I83/$I$54*(F83)</f>
        <v>2.5</v>
      </c>
      <c r="O83" s="63">
        <f>L83+M83+N83</f>
        <v>80.229833333333332</v>
      </c>
      <c r="P83" s="95">
        <f t="shared" si="46"/>
        <v>42.9</v>
      </c>
      <c r="Q83" s="41">
        <f t="shared" si="47"/>
        <v>0</v>
      </c>
    </row>
    <row r="84" spans="1:23" ht="16.5" hidden="1" thickBot="1">
      <c r="A84" s="265" t="s">
        <v>77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121"/>
      <c r="O84" s="64">
        <f>SUM(O82:O83)</f>
        <v>161.0269761904762</v>
      </c>
      <c r="P84" s="55"/>
    </row>
    <row r="85" spans="1:23" hidden="1"/>
    <row r="86" spans="1:23" ht="15.75" thickBot="1"/>
    <row r="87" spans="1:23" ht="15.75">
      <c r="A87" s="70" t="s">
        <v>31</v>
      </c>
      <c r="B87" s="27" t="s">
        <v>13</v>
      </c>
      <c r="C87" s="56"/>
      <c r="D87" s="123"/>
      <c r="E87" s="123"/>
      <c r="F87" s="123"/>
      <c r="G87" s="28"/>
      <c r="H87" s="29"/>
      <c r="I87" s="29"/>
      <c r="J87" s="28"/>
      <c r="K87" s="28"/>
      <c r="L87" s="30"/>
      <c r="M87" s="30"/>
      <c r="N87" s="30"/>
      <c r="O87" s="60"/>
      <c r="P87" s="32"/>
    </row>
    <row r="88" spans="1:23" ht="78.75">
      <c r="A88" s="12" t="s">
        <v>34</v>
      </c>
      <c r="B88" s="1" t="s">
        <v>182</v>
      </c>
      <c r="C88" s="6" t="s">
        <v>36</v>
      </c>
      <c r="D88" s="125" t="s">
        <v>37</v>
      </c>
      <c r="E88" s="125" t="s">
        <v>38</v>
      </c>
      <c r="F88" s="125" t="s">
        <v>39</v>
      </c>
      <c r="G88" s="6" t="s">
        <v>40</v>
      </c>
      <c r="H88" s="5" t="s">
        <v>41</v>
      </c>
      <c r="I88" s="5" t="s">
        <v>42</v>
      </c>
      <c r="J88" s="6" t="s">
        <v>43</v>
      </c>
      <c r="K88" s="6" t="s">
        <v>44</v>
      </c>
      <c r="L88" s="33" t="s">
        <v>45</v>
      </c>
      <c r="M88" s="33" t="s">
        <v>46</v>
      </c>
      <c r="N88" s="33" t="s">
        <v>47</v>
      </c>
      <c r="O88" s="61" t="s">
        <v>48</v>
      </c>
      <c r="P88" s="91" t="s">
        <v>49</v>
      </c>
      <c r="R88" s="173" t="s">
        <v>242</v>
      </c>
      <c r="S88" s="176" t="s">
        <v>238</v>
      </c>
      <c r="T88" s="260" t="s">
        <v>239</v>
      </c>
      <c r="U88" s="261" t="s">
        <v>237</v>
      </c>
      <c r="V88" s="170" t="s">
        <v>240</v>
      </c>
    </row>
    <row r="89" spans="1:23">
      <c r="A89" s="35">
        <v>1</v>
      </c>
      <c r="B89" s="2" t="s">
        <v>227</v>
      </c>
      <c r="C89" s="7">
        <v>29.783300000000001</v>
      </c>
      <c r="D89" s="126">
        <v>55</v>
      </c>
      <c r="E89" s="126">
        <v>45</v>
      </c>
      <c r="F89" s="126">
        <v>5</v>
      </c>
      <c r="G89" s="51">
        <v>29.78</v>
      </c>
      <c r="H89" s="43">
        <v>0.32829999999999998</v>
      </c>
      <c r="I89" s="43">
        <v>0</v>
      </c>
      <c r="J89" s="51">
        <f t="shared" ref="J89:J90" si="48">G89+(G89*H89)</f>
        <v>39.556774000000004</v>
      </c>
      <c r="K89" s="51">
        <f t="shared" ref="K89:K90" si="49">J89-(J89*I89)</f>
        <v>39.556774000000004</v>
      </c>
      <c r="L89" s="88">
        <f>$G$12/G89*(D89)</f>
        <v>55</v>
      </c>
      <c r="M89" s="89">
        <f>$H$5/H89*E89</f>
        <v>28.784648187633262</v>
      </c>
      <c r="N89" s="40">
        <f>I89/$I$54*(F89)</f>
        <v>0</v>
      </c>
      <c r="O89" s="62">
        <f>L89+M89+N89</f>
        <v>83.784648187633266</v>
      </c>
      <c r="P89" s="94">
        <f t="shared" ref="P89:P90" si="50">G89+(G89*H89)</f>
        <v>39.556774000000004</v>
      </c>
      <c r="Q89" s="41">
        <f t="shared" ref="Q89:Q90" si="51">J89-P89</f>
        <v>0</v>
      </c>
      <c r="R89" s="179">
        <f>1.03*1.04545</f>
        <v>1.0768135000000001</v>
      </c>
      <c r="S89" s="177">
        <f>C89*R89</f>
        <v>32.071059514550001</v>
      </c>
      <c r="T89" s="192">
        <f>G89*R89</f>
        <v>32.067506030000004</v>
      </c>
      <c r="U89" s="188">
        <f t="shared" ref="U89:U90" si="52">J89*R89</f>
        <v>42.595268259649011</v>
      </c>
      <c r="V89" s="177">
        <f>T89*H89+T89</f>
        <v>42.595268259649004</v>
      </c>
      <c r="W89" s="41">
        <f t="shared" ref="W89:W90" si="53">U89-V89</f>
        <v>0</v>
      </c>
    </row>
    <row r="90" spans="1:23" ht="15.75" thickBot="1">
      <c r="A90" s="44">
        <v>2</v>
      </c>
      <c r="B90" s="10" t="s">
        <v>228</v>
      </c>
      <c r="C90" s="11">
        <v>27.7379</v>
      </c>
      <c r="D90" s="127">
        <v>55</v>
      </c>
      <c r="E90" s="127">
        <v>45</v>
      </c>
      <c r="F90" s="127">
        <v>5</v>
      </c>
      <c r="G90" s="53">
        <v>27.74</v>
      </c>
      <c r="H90" s="46">
        <v>0.32829999999999998</v>
      </c>
      <c r="I90" s="46">
        <v>0</v>
      </c>
      <c r="J90" s="51">
        <f t="shared" si="48"/>
        <v>36.847041999999995</v>
      </c>
      <c r="K90" s="51">
        <f t="shared" si="49"/>
        <v>36.847041999999995</v>
      </c>
      <c r="L90" s="90">
        <f>$G$13/G90*(D90)</f>
        <v>54.995836337418893</v>
      </c>
      <c r="M90" s="89">
        <f>$H$6/H90*E90</f>
        <v>28.784648187633262</v>
      </c>
      <c r="N90" s="40">
        <f>I90/$I$54*(F90)</f>
        <v>0</v>
      </c>
      <c r="O90" s="63">
        <f>L90+M90+N90</f>
        <v>83.780484525052159</v>
      </c>
      <c r="P90" s="95">
        <f t="shared" si="50"/>
        <v>36.847041999999995</v>
      </c>
      <c r="Q90" s="41">
        <f t="shared" si="51"/>
        <v>0</v>
      </c>
      <c r="R90" s="179">
        <f>1.03*1.04545</f>
        <v>1.0768135000000001</v>
      </c>
      <c r="S90" s="177">
        <f>C90*R90</f>
        <v>29.868545181650003</v>
      </c>
      <c r="T90" s="192">
        <f>G90*R90</f>
        <v>29.87080649</v>
      </c>
      <c r="U90" s="188">
        <f t="shared" si="52"/>
        <v>39.677392260666998</v>
      </c>
      <c r="V90" s="177">
        <f>T90*H90+T90</f>
        <v>39.677392260666998</v>
      </c>
      <c r="W90" s="41">
        <f t="shared" si="53"/>
        <v>0</v>
      </c>
    </row>
    <row r="91" spans="1:23" ht="16.5" thickBot="1">
      <c r="A91" s="265" t="s">
        <v>77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121"/>
      <c r="O91" s="64">
        <f>SUM(O89:O90)</f>
        <v>167.56513271268543</v>
      </c>
      <c r="P91" s="55"/>
    </row>
  </sheetData>
  <sheetProtection algorithmName="SHA-512" hashValue="JtYhqtnqb5WZ4dMJuGHwusMSE3q15KASQmyNRS/EGf7o6BC8gk2cjxpEFmyuPKtZN/rp17ydL+/7U+qh7EzeVw==" saltValue="DicXBIT8WayhrKTOzlDL4Q==" spinCount="100000" sheet="1" objects="1" scenarios="1"/>
  <mergeCells count="14">
    <mergeCell ref="A70:M70"/>
    <mergeCell ref="A77:M77"/>
    <mergeCell ref="A84:M84"/>
    <mergeCell ref="A91:M91"/>
    <mergeCell ref="A35:M35"/>
    <mergeCell ref="A42:M42"/>
    <mergeCell ref="A49:M49"/>
    <mergeCell ref="A56:M56"/>
    <mergeCell ref="A63:M63"/>
    <mergeCell ref="A1:C1"/>
    <mergeCell ref="A7:M7"/>
    <mergeCell ref="A14:M14"/>
    <mergeCell ref="A21:M21"/>
    <mergeCell ref="A28:M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AB10-7835-4F0E-8A0D-F970B3B0ACF1}">
  <dimension ref="A1:W130"/>
  <sheetViews>
    <sheetView tabSelected="1" topLeftCell="A101" zoomScaleNormal="100" workbookViewId="0">
      <selection activeCell="T65" sqref="T1:U1048576"/>
    </sheetView>
  </sheetViews>
  <sheetFormatPr defaultColWidth="9.140625" defaultRowHeight="15"/>
  <cols>
    <col min="1" max="1" width="15.7109375" style="24" bestFit="1" customWidth="1"/>
    <col min="2" max="2" width="40" style="24" customWidth="1"/>
    <col min="3" max="3" width="14" style="49" customWidth="1"/>
    <col min="4" max="4" width="14" style="128" customWidth="1"/>
    <col min="5" max="6" width="14.85546875" style="128" customWidth="1"/>
    <col min="7" max="7" width="15" style="49" customWidth="1"/>
    <col min="8" max="9" width="14.5703125" style="131" customWidth="1"/>
    <col min="10" max="11" width="14.5703125" style="49" customWidth="1"/>
    <col min="12" max="12" width="10.140625" style="23" customWidth="1"/>
    <col min="13" max="13" width="15" style="22" customWidth="1"/>
    <col min="14" max="14" width="11.140625" style="22" customWidth="1"/>
    <col min="15" max="15" width="10.140625" style="22" customWidth="1"/>
    <col min="16" max="16" width="17.140625" style="20" customWidth="1"/>
    <col min="17" max="17" width="9.140625" style="24" customWidth="1"/>
    <col min="18" max="18" width="12.28515625" style="171" customWidth="1"/>
    <col min="19" max="19" width="12.85546875" style="41" customWidth="1"/>
    <col min="20" max="20" width="15.140625" style="258" bestFit="1" customWidth="1"/>
    <col min="21" max="21" width="9.140625" style="258"/>
    <col min="22" max="22" width="17.5703125" style="24" customWidth="1"/>
    <col min="23" max="16384" width="9.140625" style="24"/>
  </cols>
  <sheetData>
    <row r="1" spans="1:17" ht="15.75">
      <c r="A1" s="264" t="s">
        <v>139</v>
      </c>
      <c r="B1" s="264"/>
      <c r="C1" s="264"/>
      <c r="D1" s="122"/>
      <c r="E1" s="122"/>
      <c r="F1" s="122"/>
      <c r="G1" s="160"/>
      <c r="H1" s="21"/>
      <c r="I1" s="21"/>
      <c r="J1" s="20"/>
      <c r="K1" s="20"/>
      <c r="L1" s="22"/>
    </row>
    <row r="2" spans="1:17" ht="15.75">
      <c r="A2" s="168"/>
      <c r="B2" s="168"/>
      <c r="C2" s="25"/>
      <c r="D2" s="122"/>
      <c r="E2" s="122"/>
      <c r="F2" s="122"/>
      <c r="G2" s="20"/>
      <c r="H2" s="21"/>
      <c r="I2" s="21"/>
      <c r="J2" s="20"/>
      <c r="K2" s="20"/>
      <c r="L2" s="22"/>
    </row>
    <row r="3" spans="1:17" ht="15.75" hidden="1">
      <c r="A3" s="70" t="s">
        <v>31</v>
      </c>
      <c r="B3" s="27" t="s">
        <v>32</v>
      </c>
      <c r="C3" s="56"/>
      <c r="D3" s="123"/>
      <c r="E3" s="124" t="s">
        <v>33</v>
      </c>
      <c r="F3" s="123"/>
      <c r="G3" s="28"/>
      <c r="H3" s="29"/>
      <c r="I3" s="29"/>
      <c r="J3" s="28"/>
      <c r="K3" s="28"/>
      <c r="L3" s="30"/>
      <c r="M3" s="30"/>
      <c r="N3" s="30"/>
      <c r="O3" s="60"/>
      <c r="P3" s="32"/>
    </row>
    <row r="4" spans="1:17" ht="78.75" hidden="1">
      <c r="A4" s="12" t="s">
        <v>34</v>
      </c>
      <c r="B4" s="1" t="s">
        <v>35</v>
      </c>
      <c r="C4" s="6" t="s">
        <v>36</v>
      </c>
      <c r="D4" s="125" t="s">
        <v>37</v>
      </c>
      <c r="E4" s="125" t="s">
        <v>38</v>
      </c>
      <c r="F4" s="125" t="s">
        <v>39</v>
      </c>
      <c r="G4" s="6" t="s">
        <v>40</v>
      </c>
      <c r="H4" s="5" t="s">
        <v>41</v>
      </c>
      <c r="I4" s="5" t="s">
        <v>42</v>
      </c>
      <c r="J4" s="6" t="s">
        <v>43</v>
      </c>
      <c r="K4" s="6" t="s">
        <v>44</v>
      </c>
      <c r="L4" s="33" t="s">
        <v>45</v>
      </c>
      <c r="M4" s="33" t="s">
        <v>46</v>
      </c>
      <c r="N4" s="33" t="s">
        <v>47</v>
      </c>
      <c r="O4" s="61" t="s">
        <v>48</v>
      </c>
      <c r="P4" s="91" t="s">
        <v>49</v>
      </c>
    </row>
    <row r="5" spans="1:17" hidden="1">
      <c r="A5" s="35">
        <v>1</v>
      </c>
      <c r="B5" s="2" t="s">
        <v>140</v>
      </c>
      <c r="C5" s="7">
        <v>23.258600000000001</v>
      </c>
      <c r="D5" s="126">
        <v>55</v>
      </c>
      <c r="E5" s="126">
        <v>45</v>
      </c>
      <c r="F5" s="126">
        <v>5</v>
      </c>
      <c r="G5" s="36">
        <v>23.26</v>
      </c>
      <c r="H5" s="43">
        <v>0.21</v>
      </c>
      <c r="I5" s="43">
        <v>0</v>
      </c>
      <c r="J5" s="51">
        <f t="shared" ref="J5:J9" si="0">G5+(G5*H5)</f>
        <v>28.144600000000001</v>
      </c>
      <c r="K5" s="51">
        <f t="shared" ref="K5:K9" si="1">J5-(J5*I5)</f>
        <v>28.144600000000001</v>
      </c>
      <c r="L5" s="88">
        <f>$G$5/G5*(D5)</f>
        <v>55</v>
      </c>
      <c r="M5" s="89">
        <f>$H$5/H5*E5</f>
        <v>45</v>
      </c>
      <c r="N5" s="40">
        <f>I5/$I$75*(F5)</f>
        <v>0</v>
      </c>
      <c r="O5" s="62">
        <f>L5+M5+N5</f>
        <v>100</v>
      </c>
      <c r="P5" s="94">
        <f>G5+(G5*H5)</f>
        <v>28.144600000000001</v>
      </c>
      <c r="Q5" s="41">
        <f>J5-P5</f>
        <v>0</v>
      </c>
    </row>
    <row r="6" spans="1:17" hidden="1">
      <c r="A6" s="35">
        <v>2</v>
      </c>
      <c r="B6" s="2" t="s">
        <v>141</v>
      </c>
      <c r="C6" s="7">
        <v>31.2301</v>
      </c>
      <c r="D6" s="126">
        <v>55</v>
      </c>
      <c r="E6" s="126">
        <v>45</v>
      </c>
      <c r="F6" s="126">
        <v>5</v>
      </c>
      <c r="G6" s="36">
        <v>31.23</v>
      </c>
      <c r="H6" s="43">
        <v>0.21</v>
      </c>
      <c r="I6" s="43">
        <v>0</v>
      </c>
      <c r="J6" s="51">
        <f t="shared" si="0"/>
        <v>37.7883</v>
      </c>
      <c r="K6" s="51">
        <f t="shared" si="1"/>
        <v>37.7883</v>
      </c>
      <c r="L6" s="88">
        <f>$G$6/G6*(D6)</f>
        <v>55</v>
      </c>
      <c r="M6" s="89">
        <f>$H$6/H6*E6</f>
        <v>45</v>
      </c>
      <c r="N6" s="40">
        <f t="shared" ref="N6:N9" si="2">I6/$I$75*(F6)</f>
        <v>0</v>
      </c>
      <c r="O6" s="62">
        <f>L6+M6+N6</f>
        <v>100</v>
      </c>
      <c r="P6" s="94">
        <f t="shared" ref="P6:P8" si="3">G6+(G6*H6)</f>
        <v>37.7883</v>
      </c>
      <c r="Q6" s="41">
        <f t="shared" ref="Q6:Q9" si="4">J6-P6</f>
        <v>0</v>
      </c>
    </row>
    <row r="7" spans="1:17" hidden="1">
      <c r="A7" s="35">
        <v>3</v>
      </c>
      <c r="B7" s="2" t="s">
        <v>142</v>
      </c>
      <c r="C7" s="7">
        <v>33.533000000000001</v>
      </c>
      <c r="D7" s="126">
        <v>55</v>
      </c>
      <c r="E7" s="126">
        <v>45</v>
      </c>
      <c r="F7" s="126">
        <v>5</v>
      </c>
      <c r="G7" s="42">
        <v>35.31</v>
      </c>
      <c r="H7" s="43">
        <v>0.21</v>
      </c>
      <c r="I7" s="43">
        <v>0</v>
      </c>
      <c r="J7" s="51">
        <f t="shared" si="0"/>
        <v>42.725100000000005</v>
      </c>
      <c r="K7" s="51">
        <f t="shared" si="1"/>
        <v>42.725100000000005</v>
      </c>
      <c r="L7" s="88">
        <f>$G$17/G7*(D7)</f>
        <v>52.232087227414326</v>
      </c>
      <c r="M7" s="89">
        <f>$H$7/H7*E7</f>
        <v>45</v>
      </c>
      <c r="N7" s="40">
        <f t="shared" si="2"/>
        <v>0</v>
      </c>
      <c r="O7" s="62">
        <f>L7+M7+N7</f>
        <v>97.232087227414326</v>
      </c>
      <c r="P7" s="94">
        <f t="shared" si="3"/>
        <v>42.725100000000005</v>
      </c>
      <c r="Q7" s="41">
        <f t="shared" si="4"/>
        <v>0</v>
      </c>
    </row>
    <row r="8" spans="1:17" hidden="1">
      <c r="A8" s="35">
        <v>4</v>
      </c>
      <c r="B8" s="2" t="s">
        <v>143</v>
      </c>
      <c r="C8" s="7">
        <v>36.869900000000001</v>
      </c>
      <c r="D8" s="126">
        <v>55</v>
      </c>
      <c r="E8" s="126">
        <v>45</v>
      </c>
      <c r="F8" s="126">
        <v>5</v>
      </c>
      <c r="G8" s="42">
        <v>43.66</v>
      </c>
      <c r="H8" s="43">
        <v>0.21</v>
      </c>
      <c r="I8" s="43">
        <v>0</v>
      </c>
      <c r="J8" s="51">
        <f t="shared" si="0"/>
        <v>52.828599999999994</v>
      </c>
      <c r="K8" s="51">
        <f t="shared" si="1"/>
        <v>52.828599999999994</v>
      </c>
      <c r="L8" s="88">
        <f>$G$18/G8*(D8)</f>
        <v>46.446278057718736</v>
      </c>
      <c r="M8" s="89">
        <f>$H$8/H8*E8</f>
        <v>45</v>
      </c>
      <c r="N8" s="40">
        <f t="shared" si="2"/>
        <v>0</v>
      </c>
      <c r="O8" s="62">
        <f>L8+M8+N8</f>
        <v>91.446278057718729</v>
      </c>
      <c r="P8" s="94">
        <f t="shared" si="3"/>
        <v>52.828599999999994</v>
      </c>
      <c r="Q8" s="41">
        <f t="shared" si="4"/>
        <v>0</v>
      </c>
    </row>
    <row r="9" spans="1:17" ht="15.75" hidden="1" thickBot="1">
      <c r="A9" s="44">
        <v>5</v>
      </c>
      <c r="B9" s="10" t="s">
        <v>144</v>
      </c>
      <c r="C9" s="11">
        <v>29.0853</v>
      </c>
      <c r="D9" s="127">
        <v>55</v>
      </c>
      <c r="E9" s="127">
        <v>45</v>
      </c>
      <c r="F9" s="126">
        <v>5</v>
      </c>
      <c r="G9" s="45">
        <v>29.09</v>
      </c>
      <c r="H9" s="46">
        <v>0.21</v>
      </c>
      <c r="I9" s="46">
        <v>0</v>
      </c>
      <c r="J9" s="51">
        <f t="shared" si="0"/>
        <v>35.198900000000002</v>
      </c>
      <c r="K9" s="51">
        <f t="shared" si="1"/>
        <v>35.198900000000002</v>
      </c>
      <c r="L9" s="88">
        <f>$G$9/G9*(D9)</f>
        <v>55</v>
      </c>
      <c r="M9" s="89">
        <f>$H$9/H9*E9</f>
        <v>45</v>
      </c>
      <c r="N9" s="40">
        <f t="shared" si="2"/>
        <v>0</v>
      </c>
      <c r="O9" s="63">
        <f>L9+M9+N9</f>
        <v>100</v>
      </c>
      <c r="P9" s="95">
        <f>G9+(G9*H9)</f>
        <v>35.198900000000002</v>
      </c>
      <c r="Q9" s="41">
        <f t="shared" si="4"/>
        <v>0</v>
      </c>
    </row>
    <row r="10" spans="1:17" ht="16.5" hidden="1" thickBot="1">
      <c r="A10" s="265" t="s">
        <v>77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121"/>
      <c r="O10" s="64">
        <f>SUM(O5:O9)</f>
        <v>488.67836528513305</v>
      </c>
      <c r="P10" s="55"/>
    </row>
    <row r="11" spans="1:17" hidden="1"/>
    <row r="12" spans="1:17" ht="15.75" hidden="1" thickBot="1"/>
    <row r="13" spans="1:17" ht="15.75" hidden="1">
      <c r="A13" s="70" t="s">
        <v>31</v>
      </c>
      <c r="B13" s="27" t="s">
        <v>1</v>
      </c>
      <c r="C13" s="56"/>
      <c r="D13" s="123"/>
      <c r="E13" s="123"/>
      <c r="F13" s="123"/>
      <c r="G13" s="28"/>
      <c r="H13" s="29"/>
      <c r="I13" s="29"/>
      <c r="J13" s="28"/>
      <c r="K13" s="28"/>
      <c r="L13" s="30"/>
      <c r="M13" s="30"/>
      <c r="N13" s="30"/>
      <c r="O13" s="60"/>
      <c r="P13" s="32"/>
    </row>
    <row r="14" spans="1:17" ht="78.75" hidden="1">
      <c r="A14" s="12" t="s">
        <v>34</v>
      </c>
      <c r="B14" s="1" t="s">
        <v>35</v>
      </c>
      <c r="C14" s="6" t="s">
        <v>36</v>
      </c>
      <c r="D14" s="125" t="s">
        <v>37</v>
      </c>
      <c r="E14" s="125" t="s">
        <v>38</v>
      </c>
      <c r="F14" s="125" t="s">
        <v>39</v>
      </c>
      <c r="G14" s="6" t="s">
        <v>40</v>
      </c>
      <c r="H14" s="5" t="s">
        <v>41</v>
      </c>
      <c r="I14" s="5" t="s">
        <v>42</v>
      </c>
      <c r="J14" s="6" t="s">
        <v>43</v>
      </c>
      <c r="K14" s="6" t="s">
        <v>44</v>
      </c>
      <c r="L14" s="33" t="s">
        <v>45</v>
      </c>
      <c r="M14" s="33" t="s">
        <v>46</v>
      </c>
      <c r="N14" s="33" t="s">
        <v>47</v>
      </c>
      <c r="O14" s="61" t="s">
        <v>48</v>
      </c>
      <c r="P14" s="91" t="s">
        <v>49</v>
      </c>
    </row>
    <row r="15" spans="1:17" hidden="1">
      <c r="A15" s="35">
        <v>1</v>
      </c>
      <c r="B15" s="2" t="s">
        <v>140</v>
      </c>
      <c r="C15" s="7">
        <v>23.258600000000001</v>
      </c>
      <c r="D15" s="126">
        <v>55</v>
      </c>
      <c r="E15" s="126">
        <v>45</v>
      </c>
      <c r="F15" s="126">
        <v>5</v>
      </c>
      <c r="G15" s="42">
        <v>23.258600000000001</v>
      </c>
      <c r="H15" s="43">
        <v>0.34</v>
      </c>
      <c r="I15" s="43">
        <v>0</v>
      </c>
      <c r="J15" s="51">
        <f t="shared" ref="J15:J19" si="5">G15+(G15*H15)</f>
        <v>31.166524000000003</v>
      </c>
      <c r="K15" s="51">
        <f t="shared" ref="K15:K19" si="6">J15-(J15*I15)</f>
        <v>31.166524000000003</v>
      </c>
      <c r="L15" s="88">
        <f>$G$5/G15*(D15)</f>
        <v>55.003310603389714</v>
      </c>
      <c r="M15" s="89">
        <f>$H$5/H15*E15</f>
        <v>27.794117647058819</v>
      </c>
      <c r="N15" s="40">
        <f>I15/$I$75*(F15)</f>
        <v>0</v>
      </c>
      <c r="O15" s="62">
        <f t="shared" ref="O15:O19" si="7">L15+M15+N15</f>
        <v>82.797428250448533</v>
      </c>
      <c r="P15" s="94">
        <f t="shared" ref="P15:P19" si="8">G15+(G15*H15)</f>
        <v>31.166524000000003</v>
      </c>
      <c r="Q15" s="41">
        <f t="shared" ref="Q15:Q19" si="9">J15-P15</f>
        <v>0</v>
      </c>
    </row>
    <row r="16" spans="1:17" hidden="1">
      <c r="A16" s="35">
        <v>2</v>
      </c>
      <c r="B16" s="2" t="s">
        <v>141</v>
      </c>
      <c r="C16" s="7">
        <v>31.2301</v>
      </c>
      <c r="D16" s="126">
        <v>55</v>
      </c>
      <c r="E16" s="126">
        <v>45</v>
      </c>
      <c r="F16" s="126">
        <v>5</v>
      </c>
      <c r="G16" s="42">
        <v>31.2301</v>
      </c>
      <c r="H16" s="43">
        <v>0.34</v>
      </c>
      <c r="I16" s="43">
        <v>0</v>
      </c>
      <c r="J16" s="51">
        <f t="shared" si="5"/>
        <v>41.848334000000001</v>
      </c>
      <c r="K16" s="51">
        <f t="shared" si="6"/>
        <v>41.848334000000001</v>
      </c>
      <c r="L16" s="88">
        <f>$G$6/G16*(D16)</f>
        <v>54.999823887851782</v>
      </c>
      <c r="M16" s="89">
        <f>$H$6/H16*E16</f>
        <v>27.794117647058819</v>
      </c>
      <c r="N16" s="40">
        <f t="shared" ref="N16:N19" si="10">I16/$I$75*(F16)</f>
        <v>0</v>
      </c>
      <c r="O16" s="62">
        <f t="shared" si="7"/>
        <v>82.793941534910601</v>
      </c>
      <c r="P16" s="94">
        <f t="shared" si="8"/>
        <v>41.848334000000001</v>
      </c>
      <c r="Q16" s="41">
        <f t="shared" si="9"/>
        <v>0</v>
      </c>
    </row>
    <row r="17" spans="1:17" hidden="1">
      <c r="A17" s="35">
        <v>3</v>
      </c>
      <c r="B17" s="2" t="s">
        <v>142</v>
      </c>
      <c r="C17" s="7">
        <v>33.533000000000001</v>
      </c>
      <c r="D17" s="126">
        <v>55</v>
      </c>
      <c r="E17" s="126">
        <v>45</v>
      </c>
      <c r="F17" s="126">
        <v>5</v>
      </c>
      <c r="G17" s="36">
        <v>33.533000000000001</v>
      </c>
      <c r="H17" s="43">
        <v>0.34</v>
      </c>
      <c r="I17" s="43">
        <v>0</v>
      </c>
      <c r="J17" s="51">
        <f t="shared" si="5"/>
        <v>44.934220000000003</v>
      </c>
      <c r="K17" s="51">
        <f t="shared" si="6"/>
        <v>44.934220000000003</v>
      </c>
      <c r="L17" s="88">
        <f>$G$17/G17*(D17)</f>
        <v>55</v>
      </c>
      <c r="M17" s="89">
        <f>$H$7/H17*E17</f>
        <v>27.794117647058819</v>
      </c>
      <c r="N17" s="40">
        <f t="shared" si="10"/>
        <v>0</v>
      </c>
      <c r="O17" s="62">
        <f t="shared" si="7"/>
        <v>82.794117647058812</v>
      </c>
      <c r="P17" s="94">
        <f t="shared" si="8"/>
        <v>44.934220000000003</v>
      </c>
      <c r="Q17" s="41">
        <f t="shared" si="9"/>
        <v>0</v>
      </c>
    </row>
    <row r="18" spans="1:17" hidden="1">
      <c r="A18" s="35">
        <v>4</v>
      </c>
      <c r="B18" s="2" t="s">
        <v>143</v>
      </c>
      <c r="C18" s="7">
        <v>36.869900000000001</v>
      </c>
      <c r="D18" s="126">
        <v>55</v>
      </c>
      <c r="E18" s="126">
        <v>45</v>
      </c>
      <c r="F18" s="126">
        <v>5</v>
      </c>
      <c r="G18" s="36">
        <v>36.869900000000001</v>
      </c>
      <c r="H18" s="43">
        <v>0.34</v>
      </c>
      <c r="I18" s="43">
        <v>0</v>
      </c>
      <c r="J18" s="51">
        <f t="shared" si="5"/>
        <v>49.405666000000004</v>
      </c>
      <c r="K18" s="51">
        <f t="shared" si="6"/>
        <v>49.405666000000004</v>
      </c>
      <c r="L18" s="88">
        <f>$G$18/G18*(D18)</f>
        <v>55</v>
      </c>
      <c r="M18" s="89">
        <f>$H$8/H18*E18</f>
        <v>27.794117647058819</v>
      </c>
      <c r="N18" s="40">
        <f t="shared" si="10"/>
        <v>0</v>
      </c>
      <c r="O18" s="62">
        <f t="shared" si="7"/>
        <v>82.794117647058812</v>
      </c>
      <c r="P18" s="94">
        <f t="shared" si="8"/>
        <v>49.405666000000004</v>
      </c>
      <c r="Q18" s="41">
        <f t="shared" si="9"/>
        <v>0</v>
      </c>
    </row>
    <row r="19" spans="1:17" ht="15.75" hidden="1" thickBot="1">
      <c r="A19" s="44">
        <v>5</v>
      </c>
      <c r="B19" s="10" t="s">
        <v>144</v>
      </c>
      <c r="C19" s="11">
        <v>29.0853</v>
      </c>
      <c r="D19" s="127">
        <v>55</v>
      </c>
      <c r="E19" s="127">
        <v>45</v>
      </c>
      <c r="F19" s="126">
        <v>5</v>
      </c>
      <c r="G19" s="67">
        <v>29.09</v>
      </c>
      <c r="H19" s="46">
        <v>0.34</v>
      </c>
      <c r="I19" s="46">
        <v>0</v>
      </c>
      <c r="J19" s="51">
        <f t="shared" si="5"/>
        <v>38.980600000000003</v>
      </c>
      <c r="K19" s="51">
        <f t="shared" si="6"/>
        <v>38.980600000000003</v>
      </c>
      <c r="L19" s="90">
        <f>$G$9/G19*(D19)</f>
        <v>55</v>
      </c>
      <c r="M19" s="89">
        <f>$H$9/H19*E19</f>
        <v>27.794117647058819</v>
      </c>
      <c r="N19" s="40">
        <f t="shared" si="10"/>
        <v>0</v>
      </c>
      <c r="O19" s="63">
        <f t="shared" si="7"/>
        <v>82.794117647058812</v>
      </c>
      <c r="P19" s="95">
        <f t="shared" si="8"/>
        <v>38.980600000000003</v>
      </c>
      <c r="Q19" s="41">
        <f t="shared" si="9"/>
        <v>0</v>
      </c>
    </row>
    <row r="20" spans="1:17" ht="16.5" hidden="1" thickBot="1">
      <c r="A20" s="265" t="s">
        <v>77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121"/>
      <c r="O20" s="64">
        <f>SUM(O15:O19)</f>
        <v>413.97372272653558</v>
      </c>
      <c r="P20" s="55"/>
    </row>
    <row r="21" spans="1:17" hidden="1"/>
    <row r="22" spans="1:17" ht="15.75" hidden="1" thickBot="1"/>
    <row r="23" spans="1:17" ht="15.75" hidden="1">
      <c r="A23" s="70" t="s">
        <v>31</v>
      </c>
      <c r="B23" s="27" t="s">
        <v>2</v>
      </c>
      <c r="C23" s="56"/>
      <c r="D23" s="123"/>
      <c r="E23" s="123"/>
      <c r="F23" s="123"/>
      <c r="G23" s="28"/>
      <c r="H23" s="29"/>
      <c r="I23" s="29"/>
      <c r="J23" s="28"/>
      <c r="K23" s="28"/>
      <c r="L23" s="30"/>
      <c r="M23" s="30"/>
      <c r="N23" s="30"/>
      <c r="O23" s="60"/>
      <c r="P23" s="32"/>
    </row>
    <row r="24" spans="1:17" ht="78.75" hidden="1">
      <c r="A24" s="12" t="s">
        <v>34</v>
      </c>
      <c r="B24" s="1" t="s">
        <v>35</v>
      </c>
      <c r="C24" s="6" t="s">
        <v>36</v>
      </c>
      <c r="D24" s="125" t="s">
        <v>37</v>
      </c>
      <c r="E24" s="125" t="s">
        <v>38</v>
      </c>
      <c r="F24" s="125" t="s">
        <v>39</v>
      </c>
      <c r="G24" s="6" t="s">
        <v>40</v>
      </c>
      <c r="H24" s="5" t="s">
        <v>41</v>
      </c>
      <c r="I24" s="5" t="s">
        <v>42</v>
      </c>
      <c r="J24" s="6" t="s">
        <v>43</v>
      </c>
      <c r="K24" s="6" t="s">
        <v>44</v>
      </c>
      <c r="L24" s="33" t="s">
        <v>45</v>
      </c>
      <c r="M24" s="33" t="s">
        <v>46</v>
      </c>
      <c r="N24" s="33" t="s">
        <v>47</v>
      </c>
      <c r="O24" s="61" t="s">
        <v>48</v>
      </c>
      <c r="P24" s="91" t="s">
        <v>49</v>
      </c>
    </row>
    <row r="25" spans="1:17" hidden="1">
      <c r="A25" s="35">
        <v>1</v>
      </c>
      <c r="B25" s="2" t="s">
        <v>140</v>
      </c>
      <c r="C25" s="7">
        <v>23.258600000000001</v>
      </c>
      <c r="D25" s="126">
        <v>55</v>
      </c>
      <c r="E25" s="126">
        <v>45</v>
      </c>
      <c r="F25" s="126">
        <v>5</v>
      </c>
      <c r="G25" s="51">
        <v>23.5</v>
      </c>
      <c r="H25" s="43">
        <v>0.55000000000000004</v>
      </c>
      <c r="I25" s="43">
        <v>5.0000000000000001E-3</v>
      </c>
      <c r="J25" s="51">
        <f t="shared" ref="J25:J29" si="11">G25+(G25*H25)</f>
        <v>36.424999999999997</v>
      </c>
      <c r="K25" s="51">
        <f t="shared" ref="K25:K29" si="12">J25-(J25*I25)</f>
        <v>36.242874999999998</v>
      </c>
      <c r="L25" s="88">
        <f>$G$5/G25*(D25)</f>
        <v>54.438297872340435</v>
      </c>
      <c r="M25" s="89">
        <f>$H$5/H25*E25</f>
        <v>17.18181818181818</v>
      </c>
      <c r="N25" s="40">
        <f>I25/$I$75*(F25)</f>
        <v>1.25</v>
      </c>
      <c r="O25" s="62">
        <f t="shared" ref="O25:O29" si="13">L25+M25+N25</f>
        <v>72.870116054158615</v>
      </c>
      <c r="P25" s="94">
        <f t="shared" ref="P25:P29" si="14">G25+(G25*H25)</f>
        <v>36.424999999999997</v>
      </c>
      <c r="Q25" s="41">
        <f t="shared" ref="Q25:Q29" si="15">J25-P25</f>
        <v>0</v>
      </c>
    </row>
    <row r="26" spans="1:17" hidden="1">
      <c r="A26" s="35">
        <v>2</v>
      </c>
      <c r="B26" s="2" t="s">
        <v>141</v>
      </c>
      <c r="C26" s="7">
        <v>31.2301</v>
      </c>
      <c r="D26" s="126">
        <v>55</v>
      </c>
      <c r="E26" s="126">
        <v>45</v>
      </c>
      <c r="F26" s="126">
        <v>5</v>
      </c>
      <c r="G26" s="51">
        <v>31.5</v>
      </c>
      <c r="H26" s="43">
        <v>0.55000000000000004</v>
      </c>
      <c r="I26" s="43">
        <v>5.0000000000000001E-3</v>
      </c>
      <c r="J26" s="51">
        <f t="shared" si="11"/>
        <v>48.825000000000003</v>
      </c>
      <c r="K26" s="51">
        <f t="shared" si="12"/>
        <v>48.580875000000006</v>
      </c>
      <c r="L26" s="88">
        <f>$G$6/G26*(D26)</f>
        <v>54.528571428571432</v>
      </c>
      <c r="M26" s="89">
        <f>$H$6/H26*E26</f>
        <v>17.18181818181818</v>
      </c>
      <c r="N26" s="40">
        <f t="shared" ref="N26:N29" si="16">I26/$I$75*(F26)</f>
        <v>1.25</v>
      </c>
      <c r="O26" s="62">
        <f t="shared" si="13"/>
        <v>72.960389610389612</v>
      </c>
      <c r="P26" s="94">
        <f t="shared" si="14"/>
        <v>48.825000000000003</v>
      </c>
      <c r="Q26" s="41">
        <f t="shared" si="15"/>
        <v>0</v>
      </c>
    </row>
    <row r="27" spans="1:17" hidden="1">
      <c r="A27" s="35">
        <v>3</v>
      </c>
      <c r="B27" s="2" t="s">
        <v>142</v>
      </c>
      <c r="C27" s="7">
        <v>33.533000000000001</v>
      </c>
      <c r="D27" s="126">
        <v>55</v>
      </c>
      <c r="E27" s="126">
        <v>45</v>
      </c>
      <c r="F27" s="126">
        <v>5</v>
      </c>
      <c r="G27" s="51">
        <v>34</v>
      </c>
      <c r="H27" s="43">
        <v>0.55000000000000004</v>
      </c>
      <c r="I27" s="43">
        <v>5.0000000000000001E-3</v>
      </c>
      <c r="J27" s="51">
        <f t="shared" si="11"/>
        <v>52.7</v>
      </c>
      <c r="K27" s="51">
        <f t="shared" si="12"/>
        <v>52.436500000000002</v>
      </c>
      <c r="L27" s="88">
        <f>$G$17/G27*(D27)</f>
        <v>54.24455882352941</v>
      </c>
      <c r="M27" s="89">
        <f>$H$7/H27*E27</f>
        <v>17.18181818181818</v>
      </c>
      <c r="N27" s="40">
        <f t="shared" si="16"/>
        <v>1.25</v>
      </c>
      <c r="O27" s="62">
        <f t="shared" si="13"/>
        <v>72.676377005347589</v>
      </c>
      <c r="P27" s="94">
        <f t="shared" si="14"/>
        <v>52.7</v>
      </c>
      <c r="Q27" s="41">
        <f t="shared" si="15"/>
        <v>0</v>
      </c>
    </row>
    <row r="28" spans="1:17" hidden="1">
      <c r="A28" s="35">
        <v>4</v>
      </c>
      <c r="B28" s="2" t="s">
        <v>143</v>
      </c>
      <c r="C28" s="7">
        <v>36.869900000000001</v>
      </c>
      <c r="D28" s="126">
        <v>55</v>
      </c>
      <c r="E28" s="126">
        <v>45</v>
      </c>
      <c r="F28" s="126">
        <v>5</v>
      </c>
      <c r="G28" s="51">
        <v>37</v>
      </c>
      <c r="H28" s="43">
        <v>0.55000000000000004</v>
      </c>
      <c r="I28" s="43">
        <v>5.0000000000000001E-3</v>
      </c>
      <c r="J28" s="51">
        <f t="shared" si="11"/>
        <v>57.35</v>
      </c>
      <c r="K28" s="51">
        <f t="shared" si="12"/>
        <v>57.063250000000004</v>
      </c>
      <c r="L28" s="88">
        <f>$G$18/G28*(D28)</f>
        <v>54.806608108108108</v>
      </c>
      <c r="M28" s="89">
        <f>$H$8/H28*E28</f>
        <v>17.18181818181818</v>
      </c>
      <c r="N28" s="40">
        <f t="shared" si="16"/>
        <v>1.25</v>
      </c>
      <c r="O28" s="62">
        <f t="shared" si="13"/>
        <v>73.238426289926281</v>
      </c>
      <c r="P28" s="94">
        <f t="shared" si="14"/>
        <v>57.35</v>
      </c>
      <c r="Q28" s="41">
        <f t="shared" si="15"/>
        <v>0</v>
      </c>
    </row>
    <row r="29" spans="1:17" ht="15.75" hidden="1" thickBot="1">
      <c r="A29" s="44">
        <v>5</v>
      </c>
      <c r="B29" s="10" t="s">
        <v>144</v>
      </c>
      <c r="C29" s="11">
        <v>29.0853</v>
      </c>
      <c r="D29" s="127">
        <v>55</v>
      </c>
      <c r="E29" s="127">
        <v>45</v>
      </c>
      <c r="F29" s="126">
        <v>5</v>
      </c>
      <c r="G29" s="53">
        <v>29.5</v>
      </c>
      <c r="H29" s="46">
        <v>0.55000000000000004</v>
      </c>
      <c r="I29" s="43">
        <v>5.0000000000000001E-3</v>
      </c>
      <c r="J29" s="51">
        <f t="shared" si="11"/>
        <v>45.725000000000001</v>
      </c>
      <c r="K29" s="51">
        <f t="shared" si="12"/>
        <v>45.496375</v>
      </c>
      <c r="L29" s="90">
        <f>$G$9/G29*(D29)</f>
        <v>54.235593220338984</v>
      </c>
      <c r="M29" s="89">
        <f>$H$9/H29*E29</f>
        <v>17.18181818181818</v>
      </c>
      <c r="N29" s="40">
        <f t="shared" si="16"/>
        <v>1.25</v>
      </c>
      <c r="O29" s="63">
        <f t="shared" si="13"/>
        <v>72.667411402157171</v>
      </c>
      <c r="P29" s="95">
        <f t="shared" si="14"/>
        <v>45.725000000000001</v>
      </c>
      <c r="Q29" s="41">
        <f t="shared" si="15"/>
        <v>0</v>
      </c>
    </row>
    <row r="30" spans="1:17" ht="16.5" hidden="1" thickBot="1">
      <c r="A30" s="265" t="s">
        <v>77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121"/>
      <c r="O30" s="64">
        <f>SUM(O25:O29)</f>
        <v>364.41272036197927</v>
      </c>
      <c r="P30" s="55"/>
    </row>
    <row r="31" spans="1:17" hidden="1"/>
    <row r="32" spans="1:17" ht="15.75" hidden="1" thickBot="1"/>
    <row r="33" spans="1:17" ht="15.75" hidden="1">
      <c r="A33" s="70" t="s">
        <v>31</v>
      </c>
      <c r="B33" s="54" t="s">
        <v>3</v>
      </c>
      <c r="C33" s="56"/>
      <c r="D33" s="123"/>
      <c r="E33" s="123"/>
      <c r="F33" s="123"/>
      <c r="G33" s="28"/>
      <c r="H33" s="29"/>
      <c r="I33" s="29"/>
      <c r="J33" s="28"/>
      <c r="K33" s="28"/>
      <c r="L33" s="30"/>
      <c r="M33" s="30"/>
      <c r="N33" s="30"/>
      <c r="O33" s="60"/>
      <c r="P33" s="32"/>
    </row>
    <row r="34" spans="1:17" ht="78.75" hidden="1">
      <c r="A34" s="12" t="s">
        <v>34</v>
      </c>
      <c r="B34" s="1" t="s">
        <v>35</v>
      </c>
      <c r="C34" s="6" t="s">
        <v>36</v>
      </c>
      <c r="D34" s="125" t="s">
        <v>37</v>
      </c>
      <c r="E34" s="125" t="s">
        <v>38</v>
      </c>
      <c r="F34" s="125" t="s">
        <v>39</v>
      </c>
      <c r="G34" s="6" t="s">
        <v>40</v>
      </c>
      <c r="H34" s="5" t="s">
        <v>41</v>
      </c>
      <c r="I34" s="5" t="s">
        <v>42</v>
      </c>
      <c r="J34" s="6" t="s">
        <v>43</v>
      </c>
      <c r="K34" s="6" t="s">
        <v>44</v>
      </c>
      <c r="L34" s="33" t="s">
        <v>45</v>
      </c>
      <c r="M34" s="33" t="s">
        <v>46</v>
      </c>
      <c r="N34" s="33" t="s">
        <v>47</v>
      </c>
      <c r="O34" s="61" t="s">
        <v>48</v>
      </c>
      <c r="P34" s="91" t="s">
        <v>49</v>
      </c>
    </row>
    <row r="35" spans="1:17" hidden="1">
      <c r="A35" s="35">
        <v>1</v>
      </c>
      <c r="B35" s="2" t="s">
        <v>140</v>
      </c>
      <c r="C35" s="7">
        <v>23.258600000000001</v>
      </c>
      <c r="D35" s="126">
        <v>55</v>
      </c>
      <c r="E35" s="126">
        <v>45</v>
      </c>
      <c r="F35" s="126">
        <v>5</v>
      </c>
      <c r="G35" s="51">
        <v>26.84</v>
      </c>
      <c r="H35" s="43">
        <v>0.49249999999999999</v>
      </c>
      <c r="I35" s="43">
        <v>0</v>
      </c>
      <c r="J35" s="51">
        <f t="shared" ref="J35:J39" si="17">G35+(G35*H35)</f>
        <v>40.058700000000002</v>
      </c>
      <c r="K35" s="51">
        <f t="shared" ref="K35:K39" si="18">J35-(J35*I35)</f>
        <v>40.058700000000002</v>
      </c>
      <c r="L35" s="88">
        <f>$G$5/G35*(D35)</f>
        <v>47.66393442622951</v>
      </c>
      <c r="M35" s="89">
        <f>$H$5/H35*E35</f>
        <v>19.18781725888325</v>
      </c>
      <c r="N35" s="40">
        <f>I35/$I$75*(F35)</f>
        <v>0</v>
      </c>
      <c r="O35" s="62">
        <f t="shared" ref="O35:O39" si="19">L35+M35+N35</f>
        <v>66.85175168511276</v>
      </c>
      <c r="P35" s="94">
        <f t="shared" ref="P35:P39" si="20">G35+(G35*H35)</f>
        <v>40.058700000000002</v>
      </c>
      <c r="Q35" s="41">
        <f t="shared" ref="Q35:Q39" si="21">J35-P35</f>
        <v>0</v>
      </c>
    </row>
    <row r="36" spans="1:17" hidden="1">
      <c r="A36" s="35">
        <v>2</v>
      </c>
      <c r="B36" s="2" t="s">
        <v>141</v>
      </c>
      <c r="C36" s="7">
        <v>31.2301</v>
      </c>
      <c r="D36" s="126">
        <v>55</v>
      </c>
      <c r="E36" s="126">
        <v>45</v>
      </c>
      <c r="F36" s="126">
        <v>5</v>
      </c>
      <c r="G36" s="51">
        <v>34.17</v>
      </c>
      <c r="H36" s="43">
        <v>0.41260000000000002</v>
      </c>
      <c r="I36" s="43">
        <v>0</v>
      </c>
      <c r="J36" s="51">
        <f t="shared" si="17"/>
        <v>48.268542000000004</v>
      </c>
      <c r="K36" s="51">
        <f t="shared" si="18"/>
        <v>48.268542000000004</v>
      </c>
      <c r="L36" s="88">
        <f>$G$6/G36*(D36)</f>
        <v>50.267778753292362</v>
      </c>
      <c r="M36" s="89">
        <f>$H$6/H36*E36</f>
        <v>22.903538536112457</v>
      </c>
      <c r="N36" s="40">
        <f t="shared" ref="N36:N39" si="22">I36/$I$75*(F36)</f>
        <v>0</v>
      </c>
      <c r="O36" s="62">
        <f t="shared" si="19"/>
        <v>73.171317289404811</v>
      </c>
      <c r="P36" s="94">
        <f t="shared" si="20"/>
        <v>48.268542000000004</v>
      </c>
      <c r="Q36" s="41">
        <f t="shared" si="21"/>
        <v>0</v>
      </c>
    </row>
    <row r="37" spans="1:17" hidden="1">
      <c r="A37" s="35">
        <v>3</v>
      </c>
      <c r="B37" s="2" t="s">
        <v>142</v>
      </c>
      <c r="C37" s="7">
        <v>33.533000000000001</v>
      </c>
      <c r="D37" s="126">
        <v>55</v>
      </c>
      <c r="E37" s="126">
        <v>45</v>
      </c>
      <c r="F37" s="126">
        <v>5</v>
      </c>
      <c r="G37" s="51">
        <v>37.29</v>
      </c>
      <c r="H37" s="43">
        <v>0.38800000000000001</v>
      </c>
      <c r="I37" s="43">
        <v>0</v>
      </c>
      <c r="J37" s="51">
        <f t="shared" si="17"/>
        <v>51.758519999999997</v>
      </c>
      <c r="K37" s="51">
        <f t="shared" si="18"/>
        <v>51.758519999999997</v>
      </c>
      <c r="L37" s="88">
        <f>$G$17/G37*(D37)</f>
        <v>49.458702064896762</v>
      </c>
      <c r="M37" s="89">
        <f>$H$7/H37*E37</f>
        <v>24.35567010309278</v>
      </c>
      <c r="N37" s="40">
        <f t="shared" si="22"/>
        <v>0</v>
      </c>
      <c r="O37" s="62">
        <f t="shared" si="19"/>
        <v>73.814372167989546</v>
      </c>
      <c r="P37" s="94">
        <f t="shared" si="20"/>
        <v>51.758519999999997</v>
      </c>
      <c r="Q37" s="41">
        <f t="shared" si="21"/>
        <v>0</v>
      </c>
    </row>
    <row r="38" spans="1:17" hidden="1">
      <c r="A38" s="35">
        <v>4</v>
      </c>
      <c r="B38" s="2" t="s">
        <v>143</v>
      </c>
      <c r="C38" s="7">
        <v>36.869900000000001</v>
      </c>
      <c r="D38" s="126">
        <v>55</v>
      </c>
      <c r="E38" s="126">
        <v>45</v>
      </c>
      <c r="F38" s="126">
        <v>5</v>
      </c>
      <c r="G38" s="51">
        <v>40.270000000000003</v>
      </c>
      <c r="H38" s="43">
        <v>0.36820000000000003</v>
      </c>
      <c r="I38" s="43">
        <v>0</v>
      </c>
      <c r="J38" s="51">
        <f t="shared" si="17"/>
        <v>55.097414000000008</v>
      </c>
      <c r="K38" s="51">
        <f t="shared" si="18"/>
        <v>55.097414000000008</v>
      </c>
      <c r="L38" s="88">
        <f>$G$18/G38*(D38)</f>
        <v>50.356208095356344</v>
      </c>
      <c r="M38" s="89">
        <f>$H$8/H38*E38</f>
        <v>25.665399239543724</v>
      </c>
      <c r="N38" s="40">
        <f t="shared" si="22"/>
        <v>0</v>
      </c>
      <c r="O38" s="62">
        <f t="shared" si="19"/>
        <v>76.021607334900068</v>
      </c>
      <c r="P38" s="94">
        <f t="shared" si="20"/>
        <v>55.097414000000008</v>
      </c>
      <c r="Q38" s="41">
        <f t="shared" si="21"/>
        <v>0</v>
      </c>
    </row>
    <row r="39" spans="1:17" ht="15.75" hidden="1" thickBot="1">
      <c r="A39" s="44">
        <v>5</v>
      </c>
      <c r="B39" s="10" t="s">
        <v>144</v>
      </c>
      <c r="C39" s="11">
        <v>29.0853</v>
      </c>
      <c r="D39" s="127">
        <v>55</v>
      </c>
      <c r="E39" s="127">
        <v>45</v>
      </c>
      <c r="F39" s="126">
        <v>5</v>
      </c>
      <c r="G39" s="53">
        <v>33.18</v>
      </c>
      <c r="H39" s="46">
        <v>0.42130000000000001</v>
      </c>
      <c r="I39" s="46">
        <v>0</v>
      </c>
      <c r="J39" s="51">
        <f t="shared" si="17"/>
        <v>47.158733999999995</v>
      </c>
      <c r="K39" s="51">
        <f t="shared" si="18"/>
        <v>47.158733999999995</v>
      </c>
      <c r="L39" s="90">
        <f>$G$9/G39*(D39)</f>
        <v>48.220313441832431</v>
      </c>
      <c r="M39" s="89">
        <f>$H$9/H39*E39</f>
        <v>22.430572038927128</v>
      </c>
      <c r="N39" s="40">
        <f t="shared" si="22"/>
        <v>0</v>
      </c>
      <c r="O39" s="63">
        <f t="shared" si="19"/>
        <v>70.650885480759555</v>
      </c>
      <c r="P39" s="95">
        <f t="shared" si="20"/>
        <v>47.158733999999995</v>
      </c>
      <c r="Q39" s="41">
        <f t="shared" si="21"/>
        <v>0</v>
      </c>
    </row>
    <row r="40" spans="1:17" ht="16.5" hidden="1" thickBot="1">
      <c r="A40" s="265" t="s">
        <v>77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121"/>
      <c r="O40" s="64">
        <f>SUM(O35:O39)</f>
        <v>360.50993395816676</v>
      </c>
      <c r="P40" s="55"/>
    </row>
    <row r="41" spans="1:17" hidden="1"/>
    <row r="42" spans="1:17" ht="15.75" hidden="1" thickBot="1"/>
    <row r="43" spans="1:17" ht="15.75" hidden="1">
      <c r="A43" s="70" t="s">
        <v>31</v>
      </c>
      <c r="B43" s="27" t="s">
        <v>4</v>
      </c>
      <c r="C43" s="56"/>
      <c r="D43" s="123"/>
      <c r="E43" s="123"/>
      <c r="F43" s="123"/>
      <c r="G43" s="28"/>
      <c r="H43" s="29"/>
      <c r="I43" s="29"/>
      <c r="J43" s="28"/>
      <c r="K43" s="28"/>
      <c r="L43" s="30"/>
      <c r="M43" s="30"/>
      <c r="N43" s="30"/>
      <c r="O43" s="60"/>
      <c r="P43" s="32"/>
    </row>
    <row r="44" spans="1:17" ht="78.75" hidden="1">
      <c r="A44" s="12" t="s">
        <v>34</v>
      </c>
      <c r="B44" s="1" t="s">
        <v>35</v>
      </c>
      <c r="C44" s="6" t="s">
        <v>36</v>
      </c>
      <c r="D44" s="125" t="s">
        <v>37</v>
      </c>
      <c r="E44" s="125" t="s">
        <v>38</v>
      </c>
      <c r="F44" s="125" t="s">
        <v>39</v>
      </c>
      <c r="G44" s="6" t="s">
        <v>40</v>
      </c>
      <c r="H44" s="5" t="s">
        <v>41</v>
      </c>
      <c r="I44" s="5" t="s">
        <v>42</v>
      </c>
      <c r="J44" s="6" t="s">
        <v>43</v>
      </c>
      <c r="K44" s="6" t="s">
        <v>44</v>
      </c>
      <c r="L44" s="33" t="s">
        <v>45</v>
      </c>
      <c r="M44" s="33" t="s">
        <v>46</v>
      </c>
      <c r="N44" s="33" t="s">
        <v>47</v>
      </c>
      <c r="O44" s="61" t="s">
        <v>48</v>
      </c>
      <c r="P44" s="91" t="s">
        <v>49</v>
      </c>
    </row>
    <row r="45" spans="1:17" hidden="1">
      <c r="A45" s="35">
        <v>1</v>
      </c>
      <c r="B45" s="2" t="s">
        <v>140</v>
      </c>
      <c r="C45" s="7">
        <v>23.258600000000001</v>
      </c>
      <c r="D45" s="126">
        <v>55</v>
      </c>
      <c r="E45" s="126">
        <v>45</v>
      </c>
      <c r="F45" s="126">
        <v>5</v>
      </c>
      <c r="G45" s="51">
        <v>23.26</v>
      </c>
      <c r="H45" s="43">
        <v>0.36</v>
      </c>
      <c r="I45" s="43">
        <v>0</v>
      </c>
      <c r="J45" s="51">
        <f t="shared" ref="J45:J49" si="23">G45+(G45*H45)</f>
        <v>31.633600000000001</v>
      </c>
      <c r="K45" s="51">
        <f t="shared" ref="K45:K49" si="24">J45-(J45*I45)</f>
        <v>31.633600000000001</v>
      </c>
      <c r="L45" s="88">
        <f>$G$5/G45*(D45)</f>
        <v>55</v>
      </c>
      <c r="M45" s="89">
        <f>$H$5/H45*E45</f>
        <v>26.25</v>
      </c>
      <c r="N45" s="40">
        <f>I45/$I$75*(F45)</f>
        <v>0</v>
      </c>
      <c r="O45" s="62">
        <f t="shared" ref="O45:O49" si="25">L45+M45+N45</f>
        <v>81.25</v>
      </c>
      <c r="P45" s="94">
        <f t="shared" ref="P45:P49" si="26">G45+(G45*H45)</f>
        <v>31.633600000000001</v>
      </c>
      <c r="Q45" s="41">
        <f t="shared" ref="Q45:Q49" si="27">J45-P45</f>
        <v>0</v>
      </c>
    </row>
    <row r="46" spans="1:17" hidden="1">
      <c r="A46" s="35">
        <v>2</v>
      </c>
      <c r="B46" s="2" t="s">
        <v>141</v>
      </c>
      <c r="C46" s="7">
        <v>31.2301</v>
      </c>
      <c r="D46" s="126">
        <v>55</v>
      </c>
      <c r="E46" s="126">
        <v>45</v>
      </c>
      <c r="F46" s="126">
        <v>5</v>
      </c>
      <c r="G46" s="51">
        <v>31.23</v>
      </c>
      <c r="H46" s="43">
        <v>0.34</v>
      </c>
      <c r="I46" s="43">
        <v>0</v>
      </c>
      <c r="J46" s="51">
        <f t="shared" si="23"/>
        <v>41.848200000000006</v>
      </c>
      <c r="K46" s="51">
        <f t="shared" si="24"/>
        <v>41.848200000000006</v>
      </c>
      <c r="L46" s="88">
        <f>$G$6/G46*(D46)</f>
        <v>55</v>
      </c>
      <c r="M46" s="89">
        <f>$H$6/H46*E46</f>
        <v>27.794117647058819</v>
      </c>
      <c r="N46" s="40">
        <f t="shared" ref="N46:N49" si="28">I46/$I$75*(F46)</f>
        <v>0</v>
      </c>
      <c r="O46" s="62">
        <f t="shared" si="25"/>
        <v>82.794117647058812</v>
      </c>
      <c r="P46" s="94">
        <f t="shared" si="26"/>
        <v>41.848200000000006</v>
      </c>
      <c r="Q46" s="41">
        <f t="shared" si="27"/>
        <v>0</v>
      </c>
    </row>
    <row r="47" spans="1:17" hidden="1">
      <c r="A47" s="35">
        <v>3</v>
      </c>
      <c r="B47" s="2" t="s">
        <v>142</v>
      </c>
      <c r="C47" s="7">
        <v>33.533000000000001</v>
      </c>
      <c r="D47" s="126">
        <v>55</v>
      </c>
      <c r="E47" s="126">
        <v>45</v>
      </c>
      <c r="F47" s="126">
        <v>5</v>
      </c>
      <c r="G47" s="51">
        <v>33.53</v>
      </c>
      <c r="H47" s="43">
        <v>0.34</v>
      </c>
      <c r="I47" s="43">
        <v>0</v>
      </c>
      <c r="J47" s="51">
        <f t="shared" si="23"/>
        <v>44.930199999999999</v>
      </c>
      <c r="K47" s="51">
        <f t="shared" si="24"/>
        <v>44.930199999999999</v>
      </c>
      <c r="L47" s="88">
        <f>$G$17/G47*(D47)</f>
        <v>55.00492096629884</v>
      </c>
      <c r="M47" s="89">
        <f>$H$7/H47*E47</f>
        <v>27.794117647058819</v>
      </c>
      <c r="N47" s="40">
        <f t="shared" si="28"/>
        <v>0</v>
      </c>
      <c r="O47" s="62">
        <f t="shared" si="25"/>
        <v>82.799038613357652</v>
      </c>
      <c r="P47" s="94">
        <f t="shared" si="26"/>
        <v>44.930199999999999</v>
      </c>
      <c r="Q47" s="41">
        <f t="shared" si="27"/>
        <v>0</v>
      </c>
    </row>
    <row r="48" spans="1:17" hidden="1">
      <c r="A48" s="35">
        <v>4</v>
      </c>
      <c r="B48" s="2" t="s">
        <v>143</v>
      </c>
      <c r="C48" s="7">
        <v>36.869900000000001</v>
      </c>
      <c r="D48" s="126">
        <v>55</v>
      </c>
      <c r="E48" s="126">
        <v>45</v>
      </c>
      <c r="F48" s="126">
        <v>5</v>
      </c>
      <c r="G48" s="51">
        <v>36.869999999999997</v>
      </c>
      <c r="H48" s="43">
        <v>0.33</v>
      </c>
      <c r="I48" s="43">
        <v>0</v>
      </c>
      <c r="J48" s="51">
        <f t="shared" si="23"/>
        <v>49.037099999999995</v>
      </c>
      <c r="K48" s="51">
        <f t="shared" si="24"/>
        <v>49.037099999999995</v>
      </c>
      <c r="L48" s="88">
        <f>$G$18/G48*(D48)</f>
        <v>54.999850827230816</v>
      </c>
      <c r="M48" s="89">
        <f>$H$8/H48*E48</f>
        <v>28.636363636363637</v>
      </c>
      <c r="N48" s="40">
        <f t="shared" si="28"/>
        <v>0</v>
      </c>
      <c r="O48" s="62">
        <f t="shared" si="25"/>
        <v>83.636214463594456</v>
      </c>
      <c r="P48" s="94">
        <f t="shared" si="26"/>
        <v>49.037099999999995</v>
      </c>
      <c r="Q48" s="41">
        <f t="shared" si="27"/>
        <v>0</v>
      </c>
    </row>
    <row r="49" spans="1:22" ht="15.75" hidden="1" thickBot="1">
      <c r="A49" s="44">
        <v>5</v>
      </c>
      <c r="B49" s="10" t="s">
        <v>144</v>
      </c>
      <c r="C49" s="11">
        <v>29.0853</v>
      </c>
      <c r="D49" s="127">
        <v>55</v>
      </c>
      <c r="E49" s="127">
        <v>45</v>
      </c>
      <c r="F49" s="126">
        <v>5</v>
      </c>
      <c r="G49" s="53">
        <v>29.09</v>
      </c>
      <c r="H49" s="46">
        <v>0.34</v>
      </c>
      <c r="I49" s="46">
        <v>0</v>
      </c>
      <c r="J49" s="51">
        <f t="shared" si="23"/>
        <v>38.980600000000003</v>
      </c>
      <c r="K49" s="51">
        <f t="shared" si="24"/>
        <v>38.980600000000003</v>
      </c>
      <c r="L49" s="90">
        <f>$G$9/G49*(D49)</f>
        <v>55</v>
      </c>
      <c r="M49" s="89">
        <f>$H$9/H49*E49</f>
        <v>27.794117647058819</v>
      </c>
      <c r="N49" s="40">
        <f t="shared" si="28"/>
        <v>0</v>
      </c>
      <c r="O49" s="63">
        <f t="shared" si="25"/>
        <v>82.794117647058812</v>
      </c>
      <c r="P49" s="95">
        <f t="shared" si="26"/>
        <v>38.980600000000003</v>
      </c>
      <c r="Q49" s="41">
        <f t="shared" si="27"/>
        <v>0</v>
      </c>
    </row>
    <row r="50" spans="1:22" ht="16.5" hidden="1" thickBot="1">
      <c r="A50" s="265" t="s">
        <v>77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121"/>
      <c r="O50" s="64">
        <f>SUM(O45:O49)</f>
        <v>413.27348837106967</v>
      </c>
      <c r="P50" s="55"/>
    </row>
    <row r="51" spans="1:22" hidden="1"/>
    <row r="52" spans="1:22" ht="15.75" hidden="1" thickBot="1"/>
    <row r="53" spans="1:22" ht="15.75" hidden="1">
      <c r="A53" s="70" t="s">
        <v>31</v>
      </c>
      <c r="B53" s="27" t="s">
        <v>5</v>
      </c>
      <c r="C53" s="56"/>
      <c r="D53" s="123"/>
      <c r="E53" s="123"/>
      <c r="F53" s="123"/>
      <c r="G53" s="28"/>
      <c r="H53" s="29"/>
      <c r="I53" s="29"/>
      <c r="J53" s="28"/>
      <c r="K53" s="28"/>
      <c r="L53" s="30"/>
      <c r="M53" s="30"/>
      <c r="N53" s="30"/>
      <c r="O53" s="60"/>
      <c r="P53" s="32"/>
    </row>
    <row r="54" spans="1:22" ht="78.75" hidden="1">
      <c r="A54" s="12" t="s">
        <v>34</v>
      </c>
      <c r="B54" s="1" t="s">
        <v>35</v>
      </c>
      <c r="C54" s="6" t="s">
        <v>36</v>
      </c>
      <c r="D54" s="125" t="s">
        <v>37</v>
      </c>
      <c r="E54" s="125" t="s">
        <v>38</v>
      </c>
      <c r="F54" s="125" t="s">
        <v>39</v>
      </c>
      <c r="G54" s="6" t="s">
        <v>40</v>
      </c>
      <c r="H54" s="5" t="s">
        <v>41</v>
      </c>
      <c r="I54" s="5" t="s">
        <v>42</v>
      </c>
      <c r="J54" s="6" t="s">
        <v>43</v>
      </c>
      <c r="K54" s="6" t="s">
        <v>44</v>
      </c>
      <c r="L54" s="33" t="s">
        <v>45</v>
      </c>
      <c r="M54" s="33" t="s">
        <v>46</v>
      </c>
      <c r="N54" s="33" t="s">
        <v>47</v>
      </c>
      <c r="O54" s="61" t="s">
        <v>48</v>
      </c>
      <c r="P54" s="91" t="s">
        <v>49</v>
      </c>
    </row>
    <row r="55" spans="1:22" hidden="1">
      <c r="A55" s="35">
        <v>1</v>
      </c>
      <c r="B55" s="2" t="s">
        <v>140</v>
      </c>
      <c r="C55" s="7">
        <v>23.258600000000001</v>
      </c>
      <c r="D55" s="126">
        <v>55</v>
      </c>
      <c r="E55" s="126">
        <v>45</v>
      </c>
      <c r="F55" s="126">
        <v>5</v>
      </c>
      <c r="G55" s="51">
        <v>23.3</v>
      </c>
      <c r="H55" s="43">
        <v>0.4</v>
      </c>
      <c r="I55" s="43">
        <v>0</v>
      </c>
      <c r="J55" s="51">
        <f t="shared" ref="J55:J59" si="29">G55+(G55*H55)</f>
        <v>32.620000000000005</v>
      </c>
      <c r="K55" s="51">
        <f t="shared" ref="K55:K59" si="30">J55-(J55*I55)</f>
        <v>32.620000000000005</v>
      </c>
      <c r="L55" s="88">
        <f>$G$5/G55*(D55)</f>
        <v>54.905579399141629</v>
      </c>
      <c r="M55" s="89">
        <f>$H$5/H55*E55</f>
        <v>23.624999999999996</v>
      </c>
      <c r="N55" s="40">
        <f>I55/$I$75*(F55)</f>
        <v>0</v>
      </c>
      <c r="O55" s="62">
        <f t="shared" ref="O55:O59" si="31">L55+M55+N55</f>
        <v>78.530579399141629</v>
      </c>
      <c r="P55" s="94">
        <f t="shared" ref="P55:P59" si="32">G55+(G55*H55)</f>
        <v>32.620000000000005</v>
      </c>
      <c r="Q55" s="41">
        <f t="shared" ref="Q55:Q59" si="33">J55-P55</f>
        <v>0</v>
      </c>
    </row>
    <row r="56" spans="1:22" hidden="1">
      <c r="A56" s="35">
        <v>2</v>
      </c>
      <c r="B56" s="2" t="s">
        <v>141</v>
      </c>
      <c r="C56" s="7">
        <v>31.2301</v>
      </c>
      <c r="D56" s="126">
        <v>55</v>
      </c>
      <c r="E56" s="126">
        <v>45</v>
      </c>
      <c r="F56" s="126">
        <v>5</v>
      </c>
      <c r="G56" s="51">
        <v>31.25</v>
      </c>
      <c r="H56" s="43">
        <v>0.4</v>
      </c>
      <c r="I56" s="43">
        <v>0</v>
      </c>
      <c r="J56" s="51">
        <f t="shared" si="29"/>
        <v>43.75</v>
      </c>
      <c r="K56" s="51">
        <f t="shared" si="30"/>
        <v>43.75</v>
      </c>
      <c r="L56" s="88">
        <f>$G$6/G56*(D56)</f>
        <v>54.964800000000004</v>
      </c>
      <c r="M56" s="89">
        <f>$H$6/H56*E56</f>
        <v>23.624999999999996</v>
      </c>
      <c r="N56" s="40">
        <f t="shared" ref="N56:N59" si="34">I56/$I$75*(F56)</f>
        <v>0</v>
      </c>
      <c r="O56" s="62">
        <f t="shared" si="31"/>
        <v>78.589799999999997</v>
      </c>
      <c r="P56" s="94">
        <f t="shared" si="32"/>
        <v>43.75</v>
      </c>
      <c r="Q56" s="41">
        <f t="shared" si="33"/>
        <v>0</v>
      </c>
    </row>
    <row r="57" spans="1:22" hidden="1">
      <c r="A57" s="35">
        <v>3</v>
      </c>
      <c r="B57" s="2" t="s">
        <v>142</v>
      </c>
      <c r="C57" s="7">
        <v>33.533000000000001</v>
      </c>
      <c r="D57" s="126">
        <v>55</v>
      </c>
      <c r="E57" s="126">
        <v>45</v>
      </c>
      <c r="F57" s="126">
        <v>5</v>
      </c>
      <c r="G57" s="51">
        <v>33.6</v>
      </c>
      <c r="H57" s="43">
        <v>0.4</v>
      </c>
      <c r="I57" s="43">
        <v>0</v>
      </c>
      <c r="J57" s="51">
        <f t="shared" si="29"/>
        <v>47.040000000000006</v>
      </c>
      <c r="K57" s="51">
        <f t="shared" si="30"/>
        <v>47.040000000000006</v>
      </c>
      <c r="L57" s="88">
        <f>$G$17/G57*(D57)</f>
        <v>54.890327380952378</v>
      </c>
      <c r="M57" s="89">
        <f>$H$7/H57*E57</f>
        <v>23.624999999999996</v>
      </c>
      <c r="N57" s="40">
        <f t="shared" si="34"/>
        <v>0</v>
      </c>
      <c r="O57" s="62">
        <f t="shared" si="31"/>
        <v>78.515327380952371</v>
      </c>
      <c r="P57" s="94">
        <f t="shared" si="32"/>
        <v>47.040000000000006</v>
      </c>
      <c r="Q57" s="41">
        <f t="shared" si="33"/>
        <v>0</v>
      </c>
    </row>
    <row r="58" spans="1:22" hidden="1">
      <c r="A58" s="35">
        <v>4</v>
      </c>
      <c r="B58" s="2" t="s">
        <v>143</v>
      </c>
      <c r="C58" s="7">
        <v>36.869900000000001</v>
      </c>
      <c r="D58" s="126">
        <v>55</v>
      </c>
      <c r="E58" s="126">
        <v>45</v>
      </c>
      <c r="F58" s="126">
        <v>5</v>
      </c>
      <c r="G58" s="51">
        <v>36.9</v>
      </c>
      <c r="H58" s="43">
        <v>0.4</v>
      </c>
      <c r="I58" s="43">
        <v>0</v>
      </c>
      <c r="J58" s="51">
        <f t="shared" si="29"/>
        <v>51.66</v>
      </c>
      <c r="K58" s="51">
        <f t="shared" si="30"/>
        <v>51.66</v>
      </c>
      <c r="L58" s="88">
        <f>$G$18/G58*(D58)</f>
        <v>54.955135501355016</v>
      </c>
      <c r="M58" s="89">
        <f>$H$8/H58*E58</f>
        <v>23.624999999999996</v>
      </c>
      <c r="N58" s="40">
        <f t="shared" si="34"/>
        <v>0</v>
      </c>
      <c r="O58" s="62">
        <f t="shared" si="31"/>
        <v>78.580135501355016</v>
      </c>
      <c r="P58" s="94">
        <f t="shared" si="32"/>
        <v>51.66</v>
      </c>
      <c r="Q58" s="41">
        <f t="shared" si="33"/>
        <v>0</v>
      </c>
    </row>
    <row r="59" spans="1:22" ht="15.75" hidden="1" thickBot="1">
      <c r="A59" s="44">
        <v>5</v>
      </c>
      <c r="B59" s="10" t="s">
        <v>144</v>
      </c>
      <c r="C59" s="11">
        <v>29.0853</v>
      </c>
      <c r="D59" s="127">
        <v>55</v>
      </c>
      <c r="E59" s="127">
        <v>45</v>
      </c>
      <c r="F59" s="126">
        <v>5</v>
      </c>
      <c r="G59" s="53">
        <v>30</v>
      </c>
      <c r="H59" s="46">
        <v>0.4</v>
      </c>
      <c r="I59" s="46">
        <v>0</v>
      </c>
      <c r="J59" s="51">
        <f t="shared" si="29"/>
        <v>42</v>
      </c>
      <c r="K59" s="51">
        <f t="shared" si="30"/>
        <v>42</v>
      </c>
      <c r="L59" s="90">
        <f>$G$9/G59*(D59)</f>
        <v>53.331666666666671</v>
      </c>
      <c r="M59" s="89">
        <f>$H$9/H59*E59</f>
        <v>23.624999999999996</v>
      </c>
      <c r="N59" s="40">
        <f t="shared" si="34"/>
        <v>0</v>
      </c>
      <c r="O59" s="63">
        <f t="shared" si="31"/>
        <v>76.956666666666663</v>
      </c>
      <c r="P59" s="95">
        <f t="shared" si="32"/>
        <v>42</v>
      </c>
      <c r="Q59" s="41">
        <f t="shared" si="33"/>
        <v>0</v>
      </c>
    </row>
    <row r="60" spans="1:22" ht="16.5" hidden="1" thickBot="1">
      <c r="A60" s="265" t="s">
        <v>77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121"/>
      <c r="O60" s="64">
        <f>SUM(O55:O59)</f>
        <v>391.17250894811565</v>
      </c>
      <c r="P60" s="55"/>
    </row>
    <row r="61" spans="1:22" hidden="1"/>
    <row r="62" spans="1:22" ht="15.75" thickBot="1"/>
    <row r="63" spans="1:22" ht="15.75">
      <c r="A63" s="70" t="s">
        <v>31</v>
      </c>
      <c r="B63" s="27" t="s">
        <v>6</v>
      </c>
      <c r="C63" s="56"/>
      <c r="D63" s="123"/>
      <c r="E63" s="123"/>
      <c r="F63" s="123"/>
      <c r="G63" s="28"/>
      <c r="H63" s="29"/>
      <c r="I63" s="29"/>
      <c r="J63" s="28"/>
      <c r="K63" s="28"/>
      <c r="L63" s="30"/>
      <c r="M63" s="30"/>
      <c r="N63" s="30"/>
      <c r="O63" s="60"/>
      <c r="P63" s="32"/>
    </row>
    <row r="64" spans="1:22" ht="94.5">
      <c r="A64" s="12" t="s">
        <v>34</v>
      </c>
      <c r="B64" s="1" t="s">
        <v>182</v>
      </c>
      <c r="C64" s="6" t="s">
        <v>36</v>
      </c>
      <c r="D64" s="125" t="s">
        <v>37</v>
      </c>
      <c r="E64" s="125" t="s">
        <v>38</v>
      </c>
      <c r="F64" s="125" t="s">
        <v>39</v>
      </c>
      <c r="G64" s="6" t="s">
        <v>40</v>
      </c>
      <c r="H64" s="5" t="s">
        <v>41</v>
      </c>
      <c r="I64" s="5" t="s">
        <v>42</v>
      </c>
      <c r="J64" s="6" t="s">
        <v>43</v>
      </c>
      <c r="K64" s="6" t="s">
        <v>44</v>
      </c>
      <c r="L64" s="33" t="s">
        <v>45</v>
      </c>
      <c r="M64" s="33" t="s">
        <v>46</v>
      </c>
      <c r="N64" s="33" t="s">
        <v>47</v>
      </c>
      <c r="O64" s="61" t="s">
        <v>48</v>
      </c>
      <c r="P64" s="91" t="s">
        <v>49</v>
      </c>
      <c r="R64" s="173" t="s">
        <v>242</v>
      </c>
      <c r="S64" s="176" t="s">
        <v>238</v>
      </c>
      <c r="T64" s="260" t="s">
        <v>239</v>
      </c>
      <c r="U64" s="261" t="s">
        <v>237</v>
      </c>
      <c r="V64" s="170" t="s">
        <v>240</v>
      </c>
    </row>
    <row r="65" spans="1:23">
      <c r="A65" s="35">
        <v>1</v>
      </c>
      <c r="B65" s="2" t="s">
        <v>229</v>
      </c>
      <c r="C65" s="7">
        <v>28.403600000000001</v>
      </c>
      <c r="D65" s="126">
        <v>55</v>
      </c>
      <c r="E65" s="126">
        <v>45</v>
      </c>
      <c r="F65" s="126">
        <v>5</v>
      </c>
      <c r="G65" s="42">
        <v>23.258600000000001</v>
      </c>
      <c r="H65" s="43">
        <v>0.28000000000000003</v>
      </c>
      <c r="I65" s="43">
        <v>0.01</v>
      </c>
      <c r="J65" s="51">
        <f t="shared" ref="J65:J69" si="35">G65+(G65*H65)</f>
        <v>29.771008000000002</v>
      </c>
      <c r="K65" s="51">
        <f t="shared" ref="K65:K69" si="36">J65-(J65*I65)</f>
        <v>29.47329792</v>
      </c>
      <c r="L65" s="88">
        <f>$G$5/G65*(D65)</f>
        <v>55.003310603389714</v>
      </c>
      <c r="M65" s="89">
        <f>$H$5/H65*E65</f>
        <v>33.749999999999993</v>
      </c>
      <c r="N65" s="40">
        <f>I65/$I$75*(F65)</f>
        <v>2.5</v>
      </c>
      <c r="O65" s="62">
        <f t="shared" ref="O65:O69" si="37">L65+M65+N65</f>
        <v>91.253310603389707</v>
      </c>
      <c r="P65" s="94">
        <f t="shared" ref="P65:P69" si="38">G65+(G65*H65)</f>
        <v>29.771008000000002</v>
      </c>
      <c r="Q65" s="41">
        <f t="shared" ref="Q65:Q69" si="39">J65-P65</f>
        <v>0</v>
      </c>
      <c r="R65" s="179">
        <f>1.03*1.04545</f>
        <v>1.0768135000000001</v>
      </c>
      <c r="S65" s="177">
        <f>C65*R65</f>
        <v>30.585379928600002</v>
      </c>
      <c r="T65" s="192">
        <f>G65*R65</f>
        <v>25.045174471100005</v>
      </c>
      <c r="U65" s="188">
        <f t="shared" ref="U65:U69" si="40">J65*R65</f>
        <v>32.057823323008002</v>
      </c>
      <c r="V65" s="177">
        <f>T65*H65+T65</f>
        <v>32.057823323008009</v>
      </c>
      <c r="W65" s="41">
        <f>U65-V65</f>
        <v>0</v>
      </c>
    </row>
    <row r="66" spans="1:23">
      <c r="A66" s="35">
        <v>2</v>
      </c>
      <c r="B66" s="2" t="s">
        <v>230</v>
      </c>
      <c r="C66" s="7">
        <v>31.2301</v>
      </c>
      <c r="D66" s="126">
        <v>55</v>
      </c>
      <c r="E66" s="126">
        <v>45</v>
      </c>
      <c r="F66" s="126">
        <v>5</v>
      </c>
      <c r="G66" s="42">
        <v>31.2301</v>
      </c>
      <c r="H66" s="43">
        <v>0.28000000000000003</v>
      </c>
      <c r="I66" s="43">
        <v>0.01</v>
      </c>
      <c r="J66" s="51">
        <f t="shared" si="35"/>
        <v>39.974527999999999</v>
      </c>
      <c r="K66" s="51">
        <f t="shared" si="36"/>
        <v>39.574782720000002</v>
      </c>
      <c r="L66" s="88">
        <f>$G$6/G66*(D66)</f>
        <v>54.999823887851782</v>
      </c>
      <c r="M66" s="89">
        <f>$H$6/H66*E66</f>
        <v>33.749999999999993</v>
      </c>
      <c r="N66" s="40">
        <f t="shared" ref="N66:N69" si="41">I66/$I$75*(F66)</f>
        <v>2.5</v>
      </c>
      <c r="O66" s="62">
        <f t="shared" si="37"/>
        <v>91.249823887851775</v>
      </c>
      <c r="P66" s="94">
        <f t="shared" si="38"/>
        <v>39.974527999999999</v>
      </c>
      <c r="Q66" s="41">
        <f t="shared" si="39"/>
        <v>0</v>
      </c>
      <c r="R66" s="179">
        <f>1.03*1.04545</f>
        <v>1.0768135000000001</v>
      </c>
      <c r="S66" s="177">
        <f t="shared" ref="S66:S69" si="42">C66*R66</f>
        <v>33.628993286350003</v>
      </c>
      <c r="T66" s="192">
        <f>G66*R66</f>
        <v>33.628993286350003</v>
      </c>
      <c r="U66" s="188">
        <f t="shared" si="40"/>
        <v>43.045111406528001</v>
      </c>
      <c r="V66" s="177">
        <f>T66*H66+T66</f>
        <v>43.045111406528008</v>
      </c>
      <c r="W66" s="41">
        <f t="shared" ref="W66:W69" si="43">U66-V66</f>
        <v>0</v>
      </c>
    </row>
    <row r="67" spans="1:23">
      <c r="A67" s="35">
        <v>3</v>
      </c>
      <c r="B67" s="2" t="s">
        <v>231</v>
      </c>
      <c r="C67" s="7">
        <v>33.533000000000001</v>
      </c>
      <c r="D67" s="126">
        <v>55</v>
      </c>
      <c r="E67" s="126">
        <v>45</v>
      </c>
      <c r="F67" s="126">
        <v>5</v>
      </c>
      <c r="G67" s="42">
        <v>33.533000000000001</v>
      </c>
      <c r="H67" s="43">
        <v>0.28000000000000003</v>
      </c>
      <c r="I67" s="43">
        <v>0.01</v>
      </c>
      <c r="J67" s="51">
        <f t="shared" si="35"/>
        <v>42.922240000000002</v>
      </c>
      <c r="K67" s="51">
        <f t="shared" si="36"/>
        <v>42.493017600000002</v>
      </c>
      <c r="L67" s="88">
        <f>$G$17/G67*(D67)</f>
        <v>55</v>
      </c>
      <c r="M67" s="89">
        <f>$H$7/H67*E67</f>
        <v>33.749999999999993</v>
      </c>
      <c r="N67" s="40">
        <f t="shared" si="41"/>
        <v>2.5</v>
      </c>
      <c r="O67" s="62">
        <f t="shared" si="37"/>
        <v>91.25</v>
      </c>
      <c r="P67" s="94">
        <f t="shared" si="38"/>
        <v>42.922240000000002</v>
      </c>
      <c r="Q67" s="41">
        <f t="shared" si="39"/>
        <v>0</v>
      </c>
      <c r="R67" s="179">
        <f>1.03*1.04545</f>
        <v>1.0768135000000001</v>
      </c>
      <c r="S67" s="177">
        <f t="shared" si="42"/>
        <v>36.108787095500006</v>
      </c>
      <c r="T67" s="192">
        <f>G67*R67</f>
        <v>36.108787095500006</v>
      </c>
      <c r="U67" s="188">
        <f t="shared" si="40"/>
        <v>46.219247482240007</v>
      </c>
      <c r="V67" s="177">
        <f>T67*H67+T67</f>
        <v>46.219247482240007</v>
      </c>
      <c r="W67" s="41">
        <f t="shared" si="43"/>
        <v>0</v>
      </c>
    </row>
    <row r="68" spans="1:23">
      <c r="A68" s="35">
        <v>4</v>
      </c>
      <c r="B68" s="2" t="s">
        <v>232</v>
      </c>
      <c r="C68" s="7">
        <v>36.869900000000001</v>
      </c>
      <c r="D68" s="126">
        <v>55</v>
      </c>
      <c r="E68" s="126">
        <v>45</v>
      </c>
      <c r="F68" s="126">
        <v>5</v>
      </c>
      <c r="G68" s="42">
        <v>36.869900000000001</v>
      </c>
      <c r="H68" s="43">
        <v>0.28000000000000003</v>
      </c>
      <c r="I68" s="43">
        <v>0.01</v>
      </c>
      <c r="J68" s="51">
        <f t="shared" si="35"/>
        <v>47.193472</v>
      </c>
      <c r="K68" s="51">
        <f t="shared" si="36"/>
        <v>46.72153728</v>
      </c>
      <c r="L68" s="88">
        <f>$G$18/G68*(D68)</f>
        <v>55</v>
      </c>
      <c r="M68" s="89">
        <f>$H$8/H68*E68</f>
        <v>33.749999999999993</v>
      </c>
      <c r="N68" s="40">
        <f t="shared" si="41"/>
        <v>2.5</v>
      </c>
      <c r="O68" s="62">
        <f t="shared" si="37"/>
        <v>91.25</v>
      </c>
      <c r="P68" s="94">
        <f t="shared" si="38"/>
        <v>47.193472</v>
      </c>
      <c r="Q68" s="41">
        <f t="shared" si="39"/>
        <v>0</v>
      </c>
      <c r="R68" s="179">
        <f>1.03*1.04545</f>
        <v>1.0768135000000001</v>
      </c>
      <c r="S68" s="177">
        <f t="shared" si="42"/>
        <v>39.702006063650003</v>
      </c>
      <c r="T68" s="192">
        <f>G68*R68</f>
        <v>39.702006063650003</v>
      </c>
      <c r="U68" s="188">
        <f t="shared" si="40"/>
        <v>50.818567761472003</v>
      </c>
      <c r="V68" s="177">
        <f>T68*H68+T68</f>
        <v>50.818567761472003</v>
      </c>
      <c r="W68" s="41">
        <f t="shared" si="43"/>
        <v>0</v>
      </c>
    </row>
    <row r="69" spans="1:23" ht="15.75" thickBot="1">
      <c r="A69" s="44">
        <v>5</v>
      </c>
      <c r="B69" s="10" t="s">
        <v>233</v>
      </c>
      <c r="C69" s="11">
        <v>29.0853</v>
      </c>
      <c r="D69" s="127">
        <v>55</v>
      </c>
      <c r="E69" s="127">
        <v>45</v>
      </c>
      <c r="F69" s="126">
        <v>5</v>
      </c>
      <c r="G69" s="67">
        <v>29.09</v>
      </c>
      <c r="H69" s="46">
        <v>0.28000000000000003</v>
      </c>
      <c r="I69" s="46">
        <v>0.01</v>
      </c>
      <c r="J69" s="51">
        <f t="shared" si="35"/>
        <v>37.235199999999999</v>
      </c>
      <c r="K69" s="51">
        <f t="shared" si="36"/>
        <v>36.862848</v>
      </c>
      <c r="L69" s="90">
        <f>$G$9/G69*(D69)</f>
        <v>55</v>
      </c>
      <c r="M69" s="89">
        <f>$H$9/H69*E69</f>
        <v>33.749999999999993</v>
      </c>
      <c r="N69" s="40">
        <f t="shared" si="41"/>
        <v>2.5</v>
      </c>
      <c r="O69" s="63">
        <f t="shared" si="37"/>
        <v>91.25</v>
      </c>
      <c r="P69" s="95">
        <f t="shared" si="38"/>
        <v>37.235199999999999</v>
      </c>
      <c r="Q69" s="41">
        <f t="shared" si="39"/>
        <v>0</v>
      </c>
      <c r="R69" s="179">
        <f>1.03*1.04545</f>
        <v>1.0768135000000001</v>
      </c>
      <c r="S69" s="177">
        <f t="shared" si="42"/>
        <v>31.319443691550003</v>
      </c>
      <c r="T69" s="192">
        <f>G69*R69</f>
        <v>31.324504715000003</v>
      </c>
      <c r="U69" s="188">
        <f t="shared" si="40"/>
        <v>40.095366035200001</v>
      </c>
      <c r="V69" s="177">
        <f>T69*H69+T69</f>
        <v>40.095366035200001</v>
      </c>
      <c r="W69" s="41">
        <f t="shared" si="43"/>
        <v>0</v>
      </c>
    </row>
    <row r="70" spans="1:23" ht="16.5" thickBot="1">
      <c r="A70" s="265" t="s">
        <v>77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121"/>
      <c r="O70" s="64">
        <f>SUM(O65:O69)</f>
        <v>456.2531344912415</v>
      </c>
      <c r="P70" s="55"/>
    </row>
    <row r="72" spans="1:23" ht="15.75" hidden="1" thickBot="1"/>
    <row r="73" spans="1:23" ht="15.75" hidden="1">
      <c r="A73" s="70" t="s">
        <v>31</v>
      </c>
      <c r="B73" s="54" t="s">
        <v>7</v>
      </c>
      <c r="C73" s="56"/>
      <c r="D73" s="123"/>
      <c r="E73" s="123"/>
      <c r="F73" s="123"/>
      <c r="G73" s="28"/>
      <c r="H73" s="29"/>
      <c r="I73" s="29"/>
      <c r="J73" s="28"/>
      <c r="K73" s="28"/>
      <c r="L73" s="30"/>
      <c r="M73" s="30"/>
      <c r="N73" s="30"/>
      <c r="O73" s="60"/>
      <c r="P73" s="32"/>
    </row>
    <row r="74" spans="1:23" ht="78.75" hidden="1">
      <c r="A74" s="12" t="s">
        <v>34</v>
      </c>
      <c r="B74" s="1" t="s">
        <v>35</v>
      </c>
      <c r="C74" s="6" t="s">
        <v>36</v>
      </c>
      <c r="D74" s="125" t="s">
        <v>37</v>
      </c>
      <c r="E74" s="125" t="s">
        <v>38</v>
      </c>
      <c r="F74" s="125" t="s">
        <v>39</v>
      </c>
      <c r="G74" s="6" t="s">
        <v>40</v>
      </c>
      <c r="H74" s="5" t="s">
        <v>41</v>
      </c>
      <c r="I74" s="5" t="s">
        <v>42</v>
      </c>
      <c r="J74" s="6" t="s">
        <v>43</v>
      </c>
      <c r="K74" s="6" t="s">
        <v>44</v>
      </c>
      <c r="L74" s="33" t="s">
        <v>45</v>
      </c>
      <c r="M74" s="33" t="s">
        <v>46</v>
      </c>
      <c r="N74" s="33" t="s">
        <v>47</v>
      </c>
      <c r="O74" s="61" t="s">
        <v>48</v>
      </c>
      <c r="P74" s="91" t="s">
        <v>49</v>
      </c>
    </row>
    <row r="75" spans="1:23" hidden="1">
      <c r="A75" s="35">
        <v>1</v>
      </c>
      <c r="B75" s="2" t="s">
        <v>140</v>
      </c>
      <c r="C75" s="7">
        <v>23.258600000000001</v>
      </c>
      <c r="D75" s="126">
        <v>55</v>
      </c>
      <c r="E75" s="126">
        <v>45</v>
      </c>
      <c r="F75" s="126">
        <v>5</v>
      </c>
      <c r="G75" s="42">
        <v>29.26</v>
      </c>
      <c r="H75" s="43">
        <v>0.34860000000000002</v>
      </c>
      <c r="I75" s="43">
        <v>0.02</v>
      </c>
      <c r="J75" s="51">
        <f t="shared" ref="J75:J79" si="44">G75+(G75*H75)</f>
        <v>39.460036000000002</v>
      </c>
      <c r="K75" s="51">
        <f t="shared" ref="K75:K79" si="45">J75-(J75*I75)</f>
        <v>38.670835280000006</v>
      </c>
      <c r="L75" s="88">
        <f>$G$5/G75*(D75)</f>
        <v>43.721804511278194</v>
      </c>
      <c r="M75" s="89">
        <f>$H$5/H75*E75</f>
        <v>27.108433734939755</v>
      </c>
      <c r="N75" s="40">
        <f>I75/$I$75*(F75)</f>
        <v>5</v>
      </c>
      <c r="O75" s="62">
        <f t="shared" ref="O75:O79" si="46">L75+M75+N75</f>
        <v>75.830238246217945</v>
      </c>
      <c r="P75" s="94">
        <f t="shared" ref="P75:P79" si="47">G75+(G75*H75)</f>
        <v>39.460036000000002</v>
      </c>
      <c r="Q75" s="41">
        <f t="shared" ref="Q75:Q79" si="48">J75-P75</f>
        <v>0</v>
      </c>
    </row>
    <row r="76" spans="1:23" hidden="1">
      <c r="A76" s="35">
        <v>2</v>
      </c>
      <c r="B76" s="2" t="s">
        <v>141</v>
      </c>
      <c r="C76" s="7">
        <v>31.2301</v>
      </c>
      <c r="D76" s="126">
        <v>55</v>
      </c>
      <c r="E76" s="126">
        <v>45</v>
      </c>
      <c r="F76" s="126">
        <v>5</v>
      </c>
      <c r="G76" s="42">
        <v>37.229999999999997</v>
      </c>
      <c r="H76" s="43">
        <v>0.34860000000000002</v>
      </c>
      <c r="I76" s="43">
        <v>0.02</v>
      </c>
      <c r="J76" s="51">
        <f t="shared" si="44"/>
        <v>50.208377999999996</v>
      </c>
      <c r="K76" s="51">
        <f t="shared" si="45"/>
        <v>49.204210439999997</v>
      </c>
      <c r="L76" s="88">
        <f>$G$6/G76*(D76)</f>
        <v>46.13618049959711</v>
      </c>
      <c r="M76" s="89">
        <f>$H$6/H76*E76</f>
        <v>27.108433734939755</v>
      </c>
      <c r="N76" s="40">
        <f t="shared" ref="N76:N79" si="49">I76/$I$75*(F76)</f>
        <v>5</v>
      </c>
      <c r="O76" s="62">
        <f t="shared" si="46"/>
        <v>78.244614234536868</v>
      </c>
      <c r="P76" s="94">
        <f t="shared" si="47"/>
        <v>50.208377999999996</v>
      </c>
      <c r="Q76" s="41">
        <f t="shared" si="48"/>
        <v>0</v>
      </c>
    </row>
    <row r="77" spans="1:23" hidden="1">
      <c r="A77" s="35">
        <v>3</v>
      </c>
      <c r="B77" s="2" t="s">
        <v>142</v>
      </c>
      <c r="C77" s="7">
        <v>33.533000000000001</v>
      </c>
      <c r="D77" s="126">
        <v>55</v>
      </c>
      <c r="E77" s="126">
        <v>45</v>
      </c>
      <c r="F77" s="126">
        <v>5</v>
      </c>
      <c r="G77" s="42">
        <v>41.53</v>
      </c>
      <c r="H77" s="43">
        <v>0.34860000000000002</v>
      </c>
      <c r="I77" s="43">
        <v>0.02</v>
      </c>
      <c r="J77" s="51">
        <f t="shared" si="44"/>
        <v>56.007358000000004</v>
      </c>
      <c r="K77" s="51">
        <f t="shared" si="45"/>
        <v>54.887210840000002</v>
      </c>
      <c r="L77" s="88">
        <f>$G$17/G77*(D77)</f>
        <v>44.409222248976647</v>
      </c>
      <c r="M77" s="89">
        <f>$H$7/H77*E77</f>
        <v>27.108433734939755</v>
      </c>
      <c r="N77" s="40">
        <f t="shared" si="49"/>
        <v>5</v>
      </c>
      <c r="O77" s="62">
        <f t="shared" si="46"/>
        <v>76.517655983916399</v>
      </c>
      <c r="P77" s="94">
        <f t="shared" si="47"/>
        <v>56.007358000000004</v>
      </c>
      <c r="Q77" s="41">
        <f t="shared" si="48"/>
        <v>0</v>
      </c>
    </row>
    <row r="78" spans="1:23" hidden="1">
      <c r="A78" s="35">
        <v>4</v>
      </c>
      <c r="B78" s="2" t="s">
        <v>143</v>
      </c>
      <c r="C78" s="7">
        <v>36.869900000000001</v>
      </c>
      <c r="D78" s="126">
        <v>55</v>
      </c>
      <c r="E78" s="126">
        <v>45</v>
      </c>
      <c r="F78" s="126">
        <v>5</v>
      </c>
      <c r="G78" s="42">
        <v>46.87</v>
      </c>
      <c r="H78" s="43">
        <v>0.34860000000000002</v>
      </c>
      <c r="I78" s="43">
        <v>0.02</v>
      </c>
      <c r="J78" s="51">
        <f t="shared" si="44"/>
        <v>63.208882000000003</v>
      </c>
      <c r="K78" s="51">
        <f t="shared" si="45"/>
        <v>61.944704360000003</v>
      </c>
      <c r="L78" s="88">
        <f>$G$18/G78*(D78)</f>
        <v>43.265297631747394</v>
      </c>
      <c r="M78" s="89">
        <f>$H$8/H78*E78</f>
        <v>27.108433734939755</v>
      </c>
      <c r="N78" s="40">
        <f t="shared" si="49"/>
        <v>5</v>
      </c>
      <c r="O78" s="62">
        <f t="shared" si="46"/>
        <v>75.373731366687153</v>
      </c>
      <c r="P78" s="94">
        <f t="shared" si="47"/>
        <v>63.208882000000003</v>
      </c>
      <c r="Q78" s="41">
        <f t="shared" si="48"/>
        <v>0</v>
      </c>
    </row>
    <row r="79" spans="1:23" ht="15.75" hidden="1" thickBot="1">
      <c r="A79" s="44">
        <v>5</v>
      </c>
      <c r="B79" s="10" t="s">
        <v>144</v>
      </c>
      <c r="C79" s="11">
        <v>29.0853</v>
      </c>
      <c r="D79" s="127">
        <v>55</v>
      </c>
      <c r="E79" s="127">
        <v>45</v>
      </c>
      <c r="F79" s="126">
        <v>5</v>
      </c>
      <c r="G79" s="67">
        <v>39.090000000000003</v>
      </c>
      <c r="H79" s="46">
        <v>0.34860000000000002</v>
      </c>
      <c r="I79" s="46">
        <v>0.02</v>
      </c>
      <c r="J79" s="51">
        <f t="shared" si="44"/>
        <v>52.716774000000008</v>
      </c>
      <c r="K79" s="51">
        <f t="shared" si="45"/>
        <v>51.662438520000009</v>
      </c>
      <c r="L79" s="90">
        <f>$G$9/G79*(D79)</f>
        <v>40.929905346635962</v>
      </c>
      <c r="M79" s="89">
        <f>$H$9/H79*E79</f>
        <v>27.108433734939755</v>
      </c>
      <c r="N79" s="40">
        <f t="shared" si="49"/>
        <v>5</v>
      </c>
      <c r="O79" s="63">
        <f t="shared" si="46"/>
        <v>73.038339081575714</v>
      </c>
      <c r="P79" s="95">
        <f t="shared" si="47"/>
        <v>52.716774000000008</v>
      </c>
      <c r="Q79" s="41">
        <f t="shared" si="48"/>
        <v>0</v>
      </c>
    </row>
    <row r="80" spans="1:23" ht="16.5" hidden="1" thickBot="1">
      <c r="A80" s="265" t="s">
        <v>77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121"/>
      <c r="O80" s="64">
        <f>SUM(O75:O79)</f>
        <v>379.00457891293411</v>
      </c>
      <c r="P80" s="55"/>
    </row>
    <row r="81" spans="1:23" hidden="1"/>
    <row r="82" spans="1:23" ht="15.75" hidden="1" thickBot="1"/>
    <row r="83" spans="1:23" ht="15.75" hidden="1">
      <c r="A83" s="70" t="s">
        <v>31</v>
      </c>
      <c r="B83" s="27" t="s">
        <v>9</v>
      </c>
      <c r="C83" s="56"/>
      <c r="D83" s="123"/>
      <c r="E83" s="123"/>
      <c r="F83" s="123"/>
      <c r="G83" s="28"/>
      <c r="H83" s="29"/>
      <c r="I83" s="29"/>
      <c r="J83" s="28"/>
      <c r="K83" s="28"/>
      <c r="L83" s="30"/>
      <c r="M83" s="30"/>
      <c r="N83" s="30"/>
      <c r="O83" s="60"/>
      <c r="P83" s="32"/>
    </row>
    <row r="84" spans="1:23" ht="78.75" hidden="1">
      <c r="A84" s="12" t="s">
        <v>34</v>
      </c>
      <c r="B84" s="1" t="s">
        <v>35</v>
      </c>
      <c r="C84" s="6" t="s">
        <v>36</v>
      </c>
      <c r="D84" s="125" t="s">
        <v>37</v>
      </c>
      <c r="E84" s="125" t="s">
        <v>38</v>
      </c>
      <c r="F84" s="125" t="s">
        <v>39</v>
      </c>
      <c r="G84" s="6" t="s">
        <v>40</v>
      </c>
      <c r="H84" s="5" t="s">
        <v>41</v>
      </c>
      <c r="I84" s="5" t="s">
        <v>42</v>
      </c>
      <c r="J84" s="6" t="s">
        <v>43</v>
      </c>
      <c r="K84" s="6" t="s">
        <v>44</v>
      </c>
      <c r="L84" s="33" t="s">
        <v>45</v>
      </c>
      <c r="M84" s="33" t="s">
        <v>46</v>
      </c>
      <c r="N84" s="33" t="s">
        <v>47</v>
      </c>
      <c r="O84" s="61" t="s">
        <v>48</v>
      </c>
      <c r="P84" s="91" t="s">
        <v>49</v>
      </c>
    </row>
    <row r="85" spans="1:23" hidden="1">
      <c r="A85" s="35">
        <v>1</v>
      </c>
      <c r="B85" s="2" t="s">
        <v>140</v>
      </c>
      <c r="C85" s="7">
        <v>23.258600000000001</v>
      </c>
      <c r="D85" s="126">
        <v>55</v>
      </c>
      <c r="E85" s="126">
        <v>45</v>
      </c>
      <c r="F85" s="126">
        <v>5</v>
      </c>
      <c r="G85" s="51">
        <v>23.258600000000001</v>
      </c>
      <c r="H85" s="43">
        <v>0.52</v>
      </c>
      <c r="I85" s="43">
        <v>1.1299999999999999E-2</v>
      </c>
      <c r="J85" s="51">
        <f t="shared" ref="J85:J89" si="50">G85+(G85*H85)</f>
        <v>35.353072000000004</v>
      </c>
      <c r="K85" s="51">
        <f t="shared" ref="K85:K89" si="51">J85-(J85*I85)</f>
        <v>34.953582286400007</v>
      </c>
      <c r="L85" s="88">
        <f>$G$5/G85*(D85)</f>
        <v>55.003310603389714</v>
      </c>
      <c r="M85" s="89">
        <f>$H$5/H85*E85</f>
        <v>18.17307692307692</v>
      </c>
      <c r="N85" s="40">
        <f>I85/$I$75*(F85)</f>
        <v>2.8249999999999997</v>
      </c>
      <c r="O85" s="62">
        <f t="shared" ref="O85:O89" si="52">L85+M85+N85</f>
        <v>76.001387526466644</v>
      </c>
      <c r="P85" s="94">
        <f t="shared" ref="P85:P89" si="53">G85+(G85*H85)</f>
        <v>35.353072000000004</v>
      </c>
      <c r="Q85" s="41">
        <f t="shared" ref="Q85:Q89" si="54">J85-P85</f>
        <v>0</v>
      </c>
    </row>
    <row r="86" spans="1:23" hidden="1">
      <c r="A86" s="35">
        <v>2</v>
      </c>
      <c r="B86" s="2" t="s">
        <v>141</v>
      </c>
      <c r="C86" s="7">
        <v>31.2301</v>
      </c>
      <c r="D86" s="126">
        <v>55</v>
      </c>
      <c r="E86" s="126">
        <v>45</v>
      </c>
      <c r="F86" s="126">
        <v>5</v>
      </c>
      <c r="G86" s="51">
        <v>31.2301</v>
      </c>
      <c r="H86" s="43">
        <v>0.52</v>
      </c>
      <c r="I86" s="43">
        <v>1.1299999999999999E-2</v>
      </c>
      <c r="J86" s="51">
        <f t="shared" si="50"/>
        <v>47.469752</v>
      </c>
      <c r="K86" s="51">
        <f t="shared" si="51"/>
        <v>46.933343802400003</v>
      </c>
      <c r="L86" s="88">
        <f>$G$6/G86*(D86)</f>
        <v>54.999823887851782</v>
      </c>
      <c r="M86" s="89">
        <f>$H$6/H86*E86</f>
        <v>18.17307692307692</v>
      </c>
      <c r="N86" s="40">
        <f t="shared" ref="N86:N89" si="55">I86/$I$75*(F86)</f>
        <v>2.8249999999999997</v>
      </c>
      <c r="O86" s="62">
        <f t="shared" si="52"/>
        <v>75.997900810928698</v>
      </c>
      <c r="P86" s="94">
        <f t="shared" si="53"/>
        <v>47.469752</v>
      </c>
      <c r="Q86" s="41">
        <f t="shared" si="54"/>
        <v>0</v>
      </c>
    </row>
    <row r="87" spans="1:23" hidden="1">
      <c r="A87" s="35">
        <v>3</v>
      </c>
      <c r="B87" s="2" t="s">
        <v>142</v>
      </c>
      <c r="C87" s="7">
        <v>33.533000000000001</v>
      </c>
      <c r="D87" s="126">
        <v>55</v>
      </c>
      <c r="E87" s="126">
        <v>45</v>
      </c>
      <c r="F87" s="126">
        <v>5</v>
      </c>
      <c r="G87" s="51">
        <v>33.533000000000001</v>
      </c>
      <c r="H87" s="43">
        <v>0.52</v>
      </c>
      <c r="I87" s="43">
        <v>1.1299999999999999E-2</v>
      </c>
      <c r="J87" s="51">
        <f t="shared" si="50"/>
        <v>50.970160000000007</v>
      </c>
      <c r="K87" s="51">
        <f t="shared" si="51"/>
        <v>50.394197192000007</v>
      </c>
      <c r="L87" s="88">
        <f>$G$17/G87*(D87)</f>
        <v>55</v>
      </c>
      <c r="M87" s="89">
        <f>$H$7/H87*E87</f>
        <v>18.17307692307692</v>
      </c>
      <c r="N87" s="40">
        <f t="shared" si="55"/>
        <v>2.8249999999999997</v>
      </c>
      <c r="O87" s="62">
        <f t="shared" si="52"/>
        <v>75.998076923076923</v>
      </c>
      <c r="P87" s="94">
        <f t="shared" si="53"/>
        <v>50.970160000000007</v>
      </c>
      <c r="Q87" s="41">
        <f t="shared" si="54"/>
        <v>0</v>
      </c>
    </row>
    <row r="88" spans="1:23" hidden="1">
      <c r="A88" s="35">
        <v>4</v>
      </c>
      <c r="B88" s="2" t="s">
        <v>143</v>
      </c>
      <c r="C88" s="7">
        <v>36.869900000000001</v>
      </c>
      <c r="D88" s="126">
        <v>55</v>
      </c>
      <c r="E88" s="126">
        <v>45</v>
      </c>
      <c r="F88" s="126">
        <v>5</v>
      </c>
      <c r="G88" s="51">
        <v>36.869900000000001</v>
      </c>
      <c r="H88" s="43">
        <v>0.52</v>
      </c>
      <c r="I88" s="43">
        <v>1.1299999999999999E-2</v>
      </c>
      <c r="J88" s="51">
        <f t="shared" si="50"/>
        <v>56.042248000000001</v>
      </c>
      <c r="K88" s="51">
        <f t="shared" si="51"/>
        <v>55.408970597600003</v>
      </c>
      <c r="L88" s="88">
        <f>$G$18/G88*(D88)</f>
        <v>55</v>
      </c>
      <c r="M88" s="89">
        <f>$H$8/H88*E88</f>
        <v>18.17307692307692</v>
      </c>
      <c r="N88" s="40">
        <f t="shared" si="55"/>
        <v>2.8249999999999997</v>
      </c>
      <c r="O88" s="62">
        <f t="shared" si="52"/>
        <v>75.998076923076923</v>
      </c>
      <c r="P88" s="94">
        <f t="shared" si="53"/>
        <v>56.042248000000001</v>
      </c>
      <c r="Q88" s="41">
        <f t="shared" si="54"/>
        <v>0</v>
      </c>
    </row>
    <row r="89" spans="1:23" ht="15.75" hidden="1" thickBot="1">
      <c r="A89" s="44">
        <v>5</v>
      </c>
      <c r="B89" s="10" t="s">
        <v>144</v>
      </c>
      <c r="C89" s="11">
        <v>29.0853</v>
      </c>
      <c r="D89" s="127">
        <v>55</v>
      </c>
      <c r="E89" s="127">
        <v>45</v>
      </c>
      <c r="F89" s="126">
        <v>5</v>
      </c>
      <c r="G89" s="53">
        <v>29.09</v>
      </c>
      <c r="H89" s="46">
        <v>0.52</v>
      </c>
      <c r="I89" s="43">
        <v>1.1299999999999999E-2</v>
      </c>
      <c r="J89" s="51">
        <f t="shared" si="50"/>
        <v>44.216799999999999</v>
      </c>
      <c r="K89" s="51">
        <f t="shared" si="51"/>
        <v>43.717150160000003</v>
      </c>
      <c r="L89" s="90">
        <f>$G$9/G89*(D89)</f>
        <v>55</v>
      </c>
      <c r="M89" s="89">
        <f>$H$9/H89*E89</f>
        <v>18.17307692307692</v>
      </c>
      <c r="N89" s="40">
        <f t="shared" si="55"/>
        <v>2.8249999999999997</v>
      </c>
      <c r="O89" s="63">
        <f t="shared" si="52"/>
        <v>75.998076923076923</v>
      </c>
      <c r="P89" s="95">
        <f t="shared" si="53"/>
        <v>44.216799999999999</v>
      </c>
      <c r="Q89" s="41">
        <f t="shared" si="54"/>
        <v>0</v>
      </c>
    </row>
    <row r="90" spans="1:23" ht="16.5" hidden="1" thickBot="1">
      <c r="A90" s="265" t="s">
        <v>77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121"/>
      <c r="O90" s="64">
        <f>SUM(O85:O89)</f>
        <v>379.99351910662608</v>
      </c>
      <c r="P90" s="55"/>
    </row>
    <row r="91" spans="1:23" hidden="1"/>
    <row r="92" spans="1:23" ht="15.75" thickBot="1"/>
    <row r="93" spans="1:23" ht="15.75">
      <c r="A93" s="70" t="s">
        <v>31</v>
      </c>
      <c r="B93" s="27" t="s">
        <v>10</v>
      </c>
      <c r="C93" s="56"/>
      <c r="D93" s="123"/>
      <c r="E93" s="123"/>
      <c r="F93" s="123"/>
      <c r="G93" s="28"/>
      <c r="H93" s="29"/>
      <c r="I93" s="29"/>
      <c r="J93" s="28"/>
      <c r="K93" s="28"/>
      <c r="L93" s="30"/>
      <c r="M93" s="30"/>
      <c r="N93" s="30"/>
      <c r="O93" s="60"/>
      <c r="P93" s="32"/>
    </row>
    <row r="94" spans="1:23" ht="94.5">
      <c r="A94" s="12" t="s">
        <v>34</v>
      </c>
      <c r="B94" s="1" t="s">
        <v>182</v>
      </c>
      <c r="C94" s="6" t="s">
        <v>36</v>
      </c>
      <c r="D94" s="125" t="s">
        <v>37</v>
      </c>
      <c r="E94" s="125" t="s">
        <v>38</v>
      </c>
      <c r="F94" s="125" t="s">
        <v>39</v>
      </c>
      <c r="G94" s="6" t="s">
        <v>40</v>
      </c>
      <c r="H94" s="5" t="s">
        <v>41</v>
      </c>
      <c r="I94" s="5" t="s">
        <v>42</v>
      </c>
      <c r="J94" s="6" t="s">
        <v>43</v>
      </c>
      <c r="K94" s="6" t="s">
        <v>44</v>
      </c>
      <c r="L94" s="33" t="s">
        <v>45</v>
      </c>
      <c r="M94" s="33" t="s">
        <v>46</v>
      </c>
      <c r="N94" s="33" t="s">
        <v>47</v>
      </c>
      <c r="O94" s="61" t="s">
        <v>48</v>
      </c>
      <c r="P94" s="91" t="s">
        <v>49</v>
      </c>
      <c r="R94" s="173" t="s">
        <v>242</v>
      </c>
      <c r="S94" s="176" t="s">
        <v>238</v>
      </c>
      <c r="T94" s="260" t="s">
        <v>239</v>
      </c>
      <c r="U94" s="261" t="s">
        <v>237</v>
      </c>
      <c r="V94" s="170" t="s">
        <v>240</v>
      </c>
    </row>
    <row r="95" spans="1:23">
      <c r="A95" s="35">
        <v>1</v>
      </c>
      <c r="B95" s="2" t="s">
        <v>229</v>
      </c>
      <c r="C95" s="7">
        <v>23.258600000000001</v>
      </c>
      <c r="D95" s="126">
        <v>55</v>
      </c>
      <c r="E95" s="126">
        <v>45</v>
      </c>
      <c r="F95" s="126">
        <v>5</v>
      </c>
      <c r="G95" s="51">
        <v>23.26</v>
      </c>
      <c r="H95" s="43">
        <v>0.29499999999999998</v>
      </c>
      <c r="I95" s="43">
        <v>0.02</v>
      </c>
      <c r="J95" s="51">
        <f t="shared" ref="J95:J99" si="56">G95+(G95*H95)</f>
        <v>30.121700000000001</v>
      </c>
      <c r="K95" s="51">
        <f t="shared" ref="K95:K99" si="57">J95-(J95*I95)</f>
        <v>29.519266000000002</v>
      </c>
      <c r="L95" s="88">
        <f>$G$5/G95*(D95)</f>
        <v>55</v>
      </c>
      <c r="M95" s="89">
        <f>$H$5/H95*E95</f>
        <v>32.033898305084747</v>
      </c>
      <c r="N95" s="40">
        <f>I95/$I$75*(F95)</f>
        <v>5</v>
      </c>
      <c r="O95" s="62">
        <f t="shared" ref="O95:O99" si="58">L95+M95+N95</f>
        <v>92.033898305084747</v>
      </c>
      <c r="P95" s="94">
        <f t="shared" ref="P95:P99" si="59">G95+(G95*H95)</f>
        <v>30.121700000000001</v>
      </c>
      <c r="Q95" s="41">
        <f t="shared" ref="Q95:Q99" si="60">J95-P95</f>
        <v>0</v>
      </c>
      <c r="R95" s="179">
        <f>1.03*1.04545</f>
        <v>1.0768135000000001</v>
      </c>
      <c r="S95" s="177">
        <f t="shared" ref="S95:S99" si="61">C95*R95</f>
        <v>25.045174471100005</v>
      </c>
      <c r="T95" s="192">
        <f>G95*R95</f>
        <v>25.046682010000005</v>
      </c>
      <c r="U95" s="188">
        <f t="shared" ref="U95:U99" si="62">J95*R95</f>
        <v>32.435453202950001</v>
      </c>
      <c r="V95" s="177">
        <f>T95*H95+T95</f>
        <v>32.435453202950008</v>
      </c>
      <c r="W95" s="41">
        <f t="shared" ref="W95:W99" si="63">U95-V95</f>
        <v>0</v>
      </c>
    </row>
    <row r="96" spans="1:23">
      <c r="A96" s="35">
        <v>2</v>
      </c>
      <c r="B96" s="2" t="s">
        <v>230</v>
      </c>
      <c r="C96" s="7">
        <v>31.2301</v>
      </c>
      <c r="D96" s="126">
        <v>55</v>
      </c>
      <c r="E96" s="126">
        <v>45</v>
      </c>
      <c r="F96" s="126">
        <v>5</v>
      </c>
      <c r="G96" s="51">
        <v>31.23</v>
      </c>
      <c r="H96" s="43">
        <v>0.29499999999999998</v>
      </c>
      <c r="I96" s="43">
        <v>0.02</v>
      </c>
      <c r="J96" s="51">
        <f t="shared" si="56"/>
        <v>40.44285</v>
      </c>
      <c r="K96" s="51">
        <f t="shared" si="57"/>
        <v>39.633992999999997</v>
      </c>
      <c r="L96" s="88">
        <f>$G$6/G96*(D96)</f>
        <v>55</v>
      </c>
      <c r="M96" s="89">
        <f>$H$6/H96*E96</f>
        <v>32.033898305084747</v>
      </c>
      <c r="N96" s="40">
        <f t="shared" ref="N96:N99" si="64">I96/$I$75*(F96)</f>
        <v>5</v>
      </c>
      <c r="O96" s="62">
        <f t="shared" si="58"/>
        <v>92.033898305084747</v>
      </c>
      <c r="P96" s="94">
        <f t="shared" si="59"/>
        <v>40.44285</v>
      </c>
      <c r="Q96" s="41">
        <f t="shared" si="60"/>
        <v>0</v>
      </c>
      <c r="R96" s="179">
        <f>1.03*1.04545</f>
        <v>1.0768135000000001</v>
      </c>
      <c r="S96" s="177">
        <f t="shared" si="61"/>
        <v>33.628993286350003</v>
      </c>
      <c r="T96" s="192">
        <f>G96*R96</f>
        <v>33.628885605000001</v>
      </c>
      <c r="U96" s="188">
        <f t="shared" si="62"/>
        <v>43.549406858475002</v>
      </c>
      <c r="V96" s="177">
        <f>T96*H96+T96</f>
        <v>43.549406858475002</v>
      </c>
      <c r="W96" s="41">
        <f t="shared" si="63"/>
        <v>0</v>
      </c>
    </row>
    <row r="97" spans="1:23">
      <c r="A97" s="35">
        <v>3</v>
      </c>
      <c r="B97" s="2" t="s">
        <v>231</v>
      </c>
      <c r="C97" s="7">
        <v>33.533000000000001</v>
      </c>
      <c r="D97" s="126">
        <v>55</v>
      </c>
      <c r="E97" s="126">
        <v>45</v>
      </c>
      <c r="F97" s="126">
        <v>5</v>
      </c>
      <c r="G97" s="51">
        <v>33.53</v>
      </c>
      <c r="H97" s="43">
        <v>0.29499999999999998</v>
      </c>
      <c r="I97" s="43">
        <v>0.02</v>
      </c>
      <c r="J97" s="51">
        <f t="shared" si="56"/>
        <v>43.421350000000004</v>
      </c>
      <c r="K97" s="51">
        <f t="shared" si="57"/>
        <v>42.552923000000007</v>
      </c>
      <c r="L97" s="88">
        <f>$G$17/G97*(D97)</f>
        <v>55.00492096629884</v>
      </c>
      <c r="M97" s="89">
        <f>$H$7/H97*E97</f>
        <v>32.033898305084747</v>
      </c>
      <c r="N97" s="40">
        <f t="shared" si="64"/>
        <v>5</v>
      </c>
      <c r="O97" s="62">
        <f t="shared" si="58"/>
        <v>92.038819271383588</v>
      </c>
      <c r="P97" s="94">
        <f t="shared" si="59"/>
        <v>43.421350000000004</v>
      </c>
      <c r="Q97" s="41">
        <f t="shared" si="60"/>
        <v>0</v>
      </c>
      <c r="R97" s="179">
        <f>1.03*1.04545</f>
        <v>1.0768135000000001</v>
      </c>
      <c r="S97" s="177">
        <f t="shared" si="61"/>
        <v>36.108787095500006</v>
      </c>
      <c r="T97" s="192">
        <f>G97*R97</f>
        <v>36.105556655000001</v>
      </c>
      <c r="U97" s="188">
        <f t="shared" si="62"/>
        <v>46.756695868225009</v>
      </c>
      <c r="V97" s="177">
        <f>T97*H97+T97</f>
        <v>46.756695868225002</v>
      </c>
      <c r="W97" s="41">
        <f t="shared" si="63"/>
        <v>0</v>
      </c>
    </row>
    <row r="98" spans="1:23">
      <c r="A98" s="35">
        <v>4</v>
      </c>
      <c r="B98" s="2" t="s">
        <v>232</v>
      </c>
      <c r="C98" s="7">
        <v>36.869900000000001</v>
      </c>
      <c r="D98" s="126">
        <v>55</v>
      </c>
      <c r="E98" s="126">
        <v>45</v>
      </c>
      <c r="F98" s="126">
        <v>5</v>
      </c>
      <c r="G98" s="51">
        <v>36.869999999999997</v>
      </c>
      <c r="H98" s="43">
        <v>0.29499999999999998</v>
      </c>
      <c r="I98" s="43">
        <v>0.02</v>
      </c>
      <c r="J98" s="51">
        <f t="shared" si="56"/>
        <v>47.746649999999995</v>
      </c>
      <c r="K98" s="51">
        <f t="shared" si="57"/>
        <v>46.791716999999998</v>
      </c>
      <c r="L98" s="88">
        <f>$G$18/G98*(D98)</f>
        <v>54.999850827230816</v>
      </c>
      <c r="M98" s="89">
        <f>$H$8/H98*E98</f>
        <v>32.033898305084747</v>
      </c>
      <c r="N98" s="40">
        <f t="shared" si="64"/>
        <v>5</v>
      </c>
      <c r="O98" s="62">
        <f t="shared" si="58"/>
        <v>92.033749132315563</v>
      </c>
      <c r="P98" s="94">
        <f t="shared" si="59"/>
        <v>47.746649999999995</v>
      </c>
      <c r="Q98" s="41">
        <f t="shared" si="60"/>
        <v>0</v>
      </c>
      <c r="R98" s="179">
        <f>1.03*1.04545</f>
        <v>1.0768135000000001</v>
      </c>
      <c r="S98" s="177">
        <f t="shared" si="61"/>
        <v>39.702006063650003</v>
      </c>
      <c r="T98" s="192">
        <f>G98*R98</f>
        <v>39.702113744999998</v>
      </c>
      <c r="U98" s="188">
        <f t="shared" si="62"/>
        <v>51.414237299774996</v>
      </c>
      <c r="V98" s="177">
        <f>T98*H98+T98</f>
        <v>51.414237299774996</v>
      </c>
      <c r="W98" s="41">
        <f t="shared" si="63"/>
        <v>0</v>
      </c>
    </row>
    <row r="99" spans="1:23" ht="15.75" thickBot="1">
      <c r="A99" s="44">
        <v>5</v>
      </c>
      <c r="B99" s="10" t="s">
        <v>233</v>
      </c>
      <c r="C99" s="11">
        <v>29.0853</v>
      </c>
      <c r="D99" s="127">
        <v>55</v>
      </c>
      <c r="E99" s="127">
        <v>45</v>
      </c>
      <c r="F99" s="126">
        <v>5</v>
      </c>
      <c r="G99" s="53">
        <v>29.09</v>
      </c>
      <c r="H99" s="46">
        <v>0.29499999999999998</v>
      </c>
      <c r="I99" s="46">
        <v>0.02</v>
      </c>
      <c r="J99" s="51">
        <f t="shared" si="56"/>
        <v>37.671549999999996</v>
      </c>
      <c r="K99" s="51">
        <f t="shared" si="57"/>
        <v>36.918118999999997</v>
      </c>
      <c r="L99" s="90">
        <f>$G$9/G99*(D99)</f>
        <v>55</v>
      </c>
      <c r="M99" s="89">
        <f>$H$9/H99*E99</f>
        <v>32.033898305084747</v>
      </c>
      <c r="N99" s="40">
        <f t="shared" si="64"/>
        <v>5</v>
      </c>
      <c r="O99" s="63">
        <f t="shared" si="58"/>
        <v>92.033898305084747</v>
      </c>
      <c r="P99" s="95">
        <f t="shared" si="59"/>
        <v>37.671549999999996</v>
      </c>
      <c r="Q99" s="41">
        <f t="shared" si="60"/>
        <v>0</v>
      </c>
      <c r="R99" s="179">
        <f>1.03*1.04545</f>
        <v>1.0768135000000001</v>
      </c>
      <c r="S99" s="177">
        <f t="shared" si="61"/>
        <v>31.319443691550003</v>
      </c>
      <c r="T99" s="192">
        <f>G99*R99</f>
        <v>31.324504715000003</v>
      </c>
      <c r="U99" s="188">
        <f t="shared" si="62"/>
        <v>40.565233605925002</v>
      </c>
      <c r="V99" s="177">
        <f>T99*H99+T99</f>
        <v>40.565233605925002</v>
      </c>
      <c r="W99" s="41">
        <f t="shared" si="63"/>
        <v>0</v>
      </c>
    </row>
    <row r="100" spans="1:23" ht="16.5" thickBot="1">
      <c r="A100" s="265" t="s">
        <v>77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121"/>
      <c r="O100" s="64">
        <f>SUM(O95:O99)</f>
        <v>460.17426331895336</v>
      </c>
      <c r="P100" s="55"/>
    </row>
    <row r="102" spans="1:23" ht="15.75" hidden="1" thickBot="1"/>
    <row r="103" spans="1:23" ht="15.75" hidden="1">
      <c r="A103" s="70" t="s">
        <v>31</v>
      </c>
      <c r="B103" s="71" t="s">
        <v>11</v>
      </c>
      <c r="C103" s="56"/>
      <c r="D103" s="123"/>
      <c r="E103" s="123"/>
      <c r="F103" s="123"/>
      <c r="G103" s="28"/>
      <c r="H103" s="29"/>
      <c r="I103" s="29"/>
      <c r="J103" s="28"/>
      <c r="K103" s="28"/>
      <c r="L103" s="30"/>
      <c r="M103" s="30"/>
      <c r="N103" s="30"/>
      <c r="O103" s="60"/>
      <c r="P103" s="32"/>
    </row>
    <row r="104" spans="1:23" ht="78.75" hidden="1">
      <c r="A104" s="12" t="s">
        <v>34</v>
      </c>
      <c r="B104" s="1" t="s">
        <v>35</v>
      </c>
      <c r="C104" s="6" t="s">
        <v>36</v>
      </c>
      <c r="D104" s="125" t="s">
        <v>37</v>
      </c>
      <c r="E104" s="125" t="s">
        <v>38</v>
      </c>
      <c r="F104" s="125" t="s">
        <v>39</v>
      </c>
      <c r="G104" s="6" t="s">
        <v>40</v>
      </c>
      <c r="H104" s="5" t="s">
        <v>41</v>
      </c>
      <c r="I104" s="5" t="s">
        <v>42</v>
      </c>
      <c r="J104" s="6" t="s">
        <v>43</v>
      </c>
      <c r="K104" s="6" t="s">
        <v>44</v>
      </c>
      <c r="L104" s="33" t="s">
        <v>45</v>
      </c>
      <c r="M104" s="33" t="s">
        <v>46</v>
      </c>
      <c r="N104" s="33" t="s">
        <v>47</v>
      </c>
      <c r="O104" s="61" t="s">
        <v>48</v>
      </c>
      <c r="P104" s="91" t="s">
        <v>49</v>
      </c>
    </row>
    <row r="105" spans="1:23" hidden="1">
      <c r="A105" s="35">
        <v>1</v>
      </c>
      <c r="B105" s="2" t="s">
        <v>140</v>
      </c>
      <c r="C105" s="7">
        <v>23.258600000000001</v>
      </c>
      <c r="D105" s="126">
        <v>55</v>
      </c>
      <c r="E105" s="126">
        <v>45</v>
      </c>
      <c r="F105" s="126">
        <v>5</v>
      </c>
      <c r="G105" s="51">
        <v>28.26</v>
      </c>
      <c r="H105" s="43">
        <v>0.3</v>
      </c>
      <c r="I105" s="43">
        <v>0</v>
      </c>
      <c r="J105" s="51">
        <f t="shared" ref="J105:J109" si="65">G105+(G105*H105)</f>
        <v>36.738</v>
      </c>
      <c r="K105" s="51">
        <f t="shared" ref="K105:K109" si="66">J105-(J105*I105)</f>
        <v>36.738</v>
      </c>
      <c r="L105" s="88">
        <f>$G$5/G105*(D105)</f>
        <v>45.268931351733897</v>
      </c>
      <c r="M105" s="89">
        <f>$H$5/H105*E105</f>
        <v>31.499999999999996</v>
      </c>
      <c r="N105" s="40">
        <f>I105/$I$75*(F105)</f>
        <v>0</v>
      </c>
      <c r="O105" s="62">
        <f t="shared" ref="O105:O109" si="67">L105+M105+N105</f>
        <v>76.768931351733897</v>
      </c>
      <c r="P105" s="94">
        <f t="shared" ref="P105:P109" si="68">G105+(G105*H105)</f>
        <v>36.738</v>
      </c>
      <c r="Q105" s="41">
        <f t="shared" ref="Q105:Q109" si="69">J105-P105</f>
        <v>0</v>
      </c>
    </row>
    <row r="106" spans="1:23" hidden="1">
      <c r="A106" s="35">
        <v>2</v>
      </c>
      <c r="B106" s="2" t="s">
        <v>141</v>
      </c>
      <c r="C106" s="7">
        <v>31.2301</v>
      </c>
      <c r="D106" s="126">
        <v>55</v>
      </c>
      <c r="E106" s="126">
        <v>45</v>
      </c>
      <c r="F106" s="126">
        <v>5</v>
      </c>
      <c r="G106" s="51">
        <v>36.229999999999997</v>
      </c>
      <c r="H106" s="43">
        <v>0.3</v>
      </c>
      <c r="I106" s="43">
        <v>0</v>
      </c>
      <c r="J106" s="51">
        <f t="shared" si="65"/>
        <v>47.098999999999997</v>
      </c>
      <c r="K106" s="51">
        <f t="shared" si="66"/>
        <v>47.098999999999997</v>
      </c>
      <c r="L106" s="88">
        <f>$G$6/G106*(D106)</f>
        <v>47.409605299475579</v>
      </c>
      <c r="M106" s="89">
        <f>$H$6/H106*E106</f>
        <v>31.499999999999996</v>
      </c>
      <c r="N106" s="40">
        <f t="shared" ref="N106:N109" si="70">I106/$I$75*(F106)</f>
        <v>0</v>
      </c>
      <c r="O106" s="62">
        <f t="shared" si="67"/>
        <v>78.909605299475572</v>
      </c>
      <c r="P106" s="94">
        <f t="shared" si="68"/>
        <v>47.098999999999997</v>
      </c>
      <c r="Q106" s="41">
        <f t="shared" si="69"/>
        <v>0</v>
      </c>
    </row>
    <row r="107" spans="1:23" hidden="1">
      <c r="A107" s="35">
        <v>3</v>
      </c>
      <c r="B107" s="2" t="s">
        <v>142</v>
      </c>
      <c r="C107" s="7">
        <v>33.533000000000001</v>
      </c>
      <c r="D107" s="126">
        <v>55</v>
      </c>
      <c r="E107" s="126">
        <v>45</v>
      </c>
      <c r="F107" s="126">
        <v>5</v>
      </c>
      <c r="G107" s="51">
        <v>38.53</v>
      </c>
      <c r="H107" s="43">
        <v>0.3</v>
      </c>
      <c r="I107" s="43">
        <v>0</v>
      </c>
      <c r="J107" s="51">
        <f t="shared" si="65"/>
        <v>50.088999999999999</v>
      </c>
      <c r="K107" s="51">
        <f t="shared" si="66"/>
        <v>50.088999999999999</v>
      </c>
      <c r="L107" s="88">
        <f>$G$17/G107*(D107)</f>
        <v>47.86698676356086</v>
      </c>
      <c r="M107" s="89">
        <f>$H$7/H107*E107</f>
        <v>31.499999999999996</v>
      </c>
      <c r="N107" s="40">
        <f t="shared" si="70"/>
        <v>0</v>
      </c>
      <c r="O107" s="62">
        <f t="shared" si="67"/>
        <v>79.36698676356086</v>
      </c>
      <c r="P107" s="94">
        <f t="shared" si="68"/>
        <v>50.088999999999999</v>
      </c>
      <c r="Q107" s="41">
        <f t="shared" si="69"/>
        <v>0</v>
      </c>
    </row>
    <row r="108" spans="1:23" hidden="1">
      <c r="A108" s="35">
        <v>4</v>
      </c>
      <c r="B108" s="2" t="s">
        <v>143</v>
      </c>
      <c r="C108" s="7">
        <v>36.869900000000001</v>
      </c>
      <c r="D108" s="126">
        <v>55</v>
      </c>
      <c r="E108" s="126">
        <v>45</v>
      </c>
      <c r="F108" s="126">
        <v>5</v>
      </c>
      <c r="G108" s="51">
        <v>41.87</v>
      </c>
      <c r="H108" s="43">
        <v>0.3</v>
      </c>
      <c r="I108" s="43">
        <v>0</v>
      </c>
      <c r="J108" s="51">
        <f t="shared" si="65"/>
        <v>54.430999999999997</v>
      </c>
      <c r="K108" s="51">
        <f t="shared" si="66"/>
        <v>54.430999999999997</v>
      </c>
      <c r="L108" s="88">
        <f>$G$18/G108*(D108)</f>
        <v>48.431920229281111</v>
      </c>
      <c r="M108" s="89">
        <f>$H$8/H108*E108</f>
        <v>31.499999999999996</v>
      </c>
      <c r="N108" s="40">
        <f t="shared" si="70"/>
        <v>0</v>
      </c>
      <c r="O108" s="62">
        <f t="shared" si="67"/>
        <v>79.931920229281104</v>
      </c>
      <c r="P108" s="94">
        <f t="shared" si="68"/>
        <v>54.430999999999997</v>
      </c>
      <c r="Q108" s="41">
        <f t="shared" si="69"/>
        <v>0</v>
      </c>
    </row>
    <row r="109" spans="1:23" ht="15.75" hidden="1" thickBot="1">
      <c r="A109" s="44">
        <v>5</v>
      </c>
      <c r="B109" s="10" t="s">
        <v>144</v>
      </c>
      <c r="C109" s="11">
        <v>29.0853</v>
      </c>
      <c r="D109" s="127">
        <v>55</v>
      </c>
      <c r="E109" s="127">
        <v>45</v>
      </c>
      <c r="F109" s="126">
        <v>5</v>
      </c>
      <c r="G109" s="53">
        <v>34.090000000000003</v>
      </c>
      <c r="H109" s="46">
        <v>0.3</v>
      </c>
      <c r="I109" s="46">
        <v>0</v>
      </c>
      <c r="J109" s="51">
        <f t="shared" si="65"/>
        <v>44.317000000000007</v>
      </c>
      <c r="K109" s="51">
        <f t="shared" si="66"/>
        <v>44.317000000000007</v>
      </c>
      <c r="L109" s="90">
        <f>$G$9/G109*(D109)</f>
        <v>46.933118216485767</v>
      </c>
      <c r="M109" s="89">
        <f>$H$9/H109*E109</f>
        <v>31.499999999999996</v>
      </c>
      <c r="N109" s="40">
        <f t="shared" si="70"/>
        <v>0</v>
      </c>
      <c r="O109" s="63">
        <f t="shared" si="67"/>
        <v>78.433118216485767</v>
      </c>
      <c r="P109" s="95">
        <f t="shared" si="68"/>
        <v>44.317000000000007</v>
      </c>
      <c r="Q109" s="41">
        <f t="shared" si="69"/>
        <v>0</v>
      </c>
    </row>
    <row r="110" spans="1:23" ht="16.5" hidden="1" thickBot="1">
      <c r="A110" s="265" t="s">
        <v>77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121"/>
      <c r="O110" s="64">
        <f>SUM(O105:O109)</f>
        <v>393.4105618605372</v>
      </c>
      <c r="P110" s="55"/>
    </row>
    <row r="111" spans="1:23" hidden="1"/>
    <row r="112" spans="1:23" ht="15.75" hidden="1" thickBot="1"/>
    <row r="113" spans="1:23" ht="15.75" hidden="1">
      <c r="A113" s="70" t="s">
        <v>31</v>
      </c>
      <c r="B113" s="71" t="s">
        <v>145</v>
      </c>
      <c r="C113" s="56"/>
      <c r="D113" s="123"/>
      <c r="E113" s="123"/>
      <c r="F113" s="123"/>
      <c r="G113" s="28"/>
      <c r="H113" s="29"/>
      <c r="I113" s="29"/>
      <c r="J113" s="28"/>
      <c r="K113" s="28"/>
      <c r="L113" s="30"/>
      <c r="M113" s="30"/>
      <c r="N113" s="30"/>
      <c r="O113" s="60"/>
      <c r="P113" s="32"/>
    </row>
    <row r="114" spans="1:23" ht="78.75" hidden="1">
      <c r="A114" s="12" t="s">
        <v>34</v>
      </c>
      <c r="B114" s="1" t="s">
        <v>35</v>
      </c>
      <c r="C114" s="6" t="s">
        <v>36</v>
      </c>
      <c r="D114" s="125" t="s">
        <v>37</v>
      </c>
      <c r="E114" s="125" t="s">
        <v>38</v>
      </c>
      <c r="F114" s="125" t="s">
        <v>39</v>
      </c>
      <c r="G114" s="6" t="s">
        <v>40</v>
      </c>
      <c r="H114" s="5" t="s">
        <v>41</v>
      </c>
      <c r="I114" s="5" t="s">
        <v>42</v>
      </c>
      <c r="J114" s="6" t="s">
        <v>43</v>
      </c>
      <c r="K114" s="6" t="s">
        <v>44</v>
      </c>
      <c r="L114" s="33" t="s">
        <v>45</v>
      </c>
      <c r="M114" s="33" t="s">
        <v>46</v>
      </c>
      <c r="N114" s="33" t="s">
        <v>47</v>
      </c>
      <c r="O114" s="61" t="s">
        <v>48</v>
      </c>
      <c r="P114" s="91" t="s">
        <v>49</v>
      </c>
    </row>
    <row r="115" spans="1:23" hidden="1">
      <c r="A115" s="35">
        <v>1</v>
      </c>
      <c r="B115" s="2" t="s">
        <v>140</v>
      </c>
      <c r="C115" s="7">
        <v>23.258600000000001</v>
      </c>
      <c r="D115" s="126">
        <v>55</v>
      </c>
      <c r="E115" s="126">
        <v>45</v>
      </c>
      <c r="F115" s="126">
        <v>5</v>
      </c>
      <c r="G115" s="51">
        <v>28</v>
      </c>
      <c r="H115" s="43">
        <v>0.3</v>
      </c>
      <c r="I115" s="43">
        <v>0.01</v>
      </c>
      <c r="J115" s="51">
        <f t="shared" ref="J115:J119" si="71">G115+(G115*H115)</f>
        <v>36.4</v>
      </c>
      <c r="K115" s="51">
        <f t="shared" ref="K115:K119" si="72">J115-(J115*I115)</f>
        <v>36.036000000000001</v>
      </c>
      <c r="L115" s="88">
        <f>$G$5/G115*(D115)</f>
        <v>45.689285714285717</v>
      </c>
      <c r="M115" s="89">
        <f>$H$5/H115*E115</f>
        <v>31.499999999999996</v>
      </c>
      <c r="N115" s="40">
        <f>I115/$I$75*(F115)</f>
        <v>2.5</v>
      </c>
      <c r="O115" s="62">
        <f t="shared" ref="O115:O119" si="73">L115+M115+N115</f>
        <v>79.689285714285717</v>
      </c>
      <c r="P115" s="94">
        <f t="shared" ref="P115:P119" si="74">G115+(G115*H115)</f>
        <v>36.4</v>
      </c>
      <c r="Q115" s="41">
        <f t="shared" ref="Q115:Q119" si="75">J115-P115</f>
        <v>0</v>
      </c>
    </row>
    <row r="116" spans="1:23" hidden="1">
      <c r="A116" s="35">
        <v>2</v>
      </c>
      <c r="B116" s="2" t="s">
        <v>141</v>
      </c>
      <c r="C116" s="7">
        <v>31.2301</v>
      </c>
      <c r="D116" s="126">
        <v>55</v>
      </c>
      <c r="E116" s="126">
        <v>45</v>
      </c>
      <c r="F116" s="126">
        <v>5</v>
      </c>
      <c r="G116" s="51">
        <v>34</v>
      </c>
      <c r="H116" s="43">
        <v>0.3</v>
      </c>
      <c r="I116" s="43">
        <v>0.01</v>
      </c>
      <c r="J116" s="51">
        <f t="shared" si="71"/>
        <v>44.2</v>
      </c>
      <c r="K116" s="51">
        <f t="shared" si="72"/>
        <v>43.758000000000003</v>
      </c>
      <c r="L116" s="88">
        <f>$G$6/G116*(D116)</f>
        <v>50.519117647058827</v>
      </c>
      <c r="M116" s="89">
        <f>$H$6/H116*E116</f>
        <v>31.499999999999996</v>
      </c>
      <c r="N116" s="40">
        <f t="shared" ref="N116:N119" si="76">I116/$I$75*(F116)</f>
        <v>2.5</v>
      </c>
      <c r="O116" s="62">
        <f t="shared" si="73"/>
        <v>84.51911764705882</v>
      </c>
      <c r="P116" s="94">
        <f t="shared" si="74"/>
        <v>44.2</v>
      </c>
      <c r="Q116" s="41">
        <f t="shared" si="75"/>
        <v>0</v>
      </c>
    </row>
    <row r="117" spans="1:23" hidden="1">
      <c r="A117" s="35">
        <v>3</v>
      </c>
      <c r="B117" s="2" t="s">
        <v>142</v>
      </c>
      <c r="C117" s="7">
        <v>33.533000000000001</v>
      </c>
      <c r="D117" s="126">
        <v>55</v>
      </c>
      <c r="E117" s="126">
        <v>45</v>
      </c>
      <c r="F117" s="126">
        <v>5</v>
      </c>
      <c r="G117" s="51">
        <v>37</v>
      </c>
      <c r="H117" s="43">
        <v>0.3</v>
      </c>
      <c r="I117" s="43">
        <v>0.01</v>
      </c>
      <c r="J117" s="51">
        <f t="shared" si="71"/>
        <v>48.1</v>
      </c>
      <c r="K117" s="51">
        <f t="shared" si="72"/>
        <v>47.619</v>
      </c>
      <c r="L117" s="88">
        <f>$G$17/G117*(D117)</f>
        <v>49.846351351351352</v>
      </c>
      <c r="M117" s="89">
        <f>$H$7/H117*E117</f>
        <v>31.499999999999996</v>
      </c>
      <c r="N117" s="40">
        <f t="shared" si="76"/>
        <v>2.5</v>
      </c>
      <c r="O117" s="62">
        <f t="shared" si="73"/>
        <v>83.846351351351345</v>
      </c>
      <c r="P117" s="94">
        <f t="shared" si="74"/>
        <v>48.1</v>
      </c>
      <c r="Q117" s="41">
        <f t="shared" si="75"/>
        <v>0</v>
      </c>
    </row>
    <row r="118" spans="1:23" hidden="1">
      <c r="A118" s="35">
        <v>4</v>
      </c>
      <c r="B118" s="2" t="s">
        <v>143</v>
      </c>
      <c r="C118" s="7">
        <v>36.869900000000001</v>
      </c>
      <c r="D118" s="126">
        <v>55</v>
      </c>
      <c r="E118" s="126">
        <v>45</v>
      </c>
      <c r="F118" s="126">
        <v>5</v>
      </c>
      <c r="G118" s="51">
        <v>40</v>
      </c>
      <c r="H118" s="43">
        <v>0.3</v>
      </c>
      <c r="I118" s="43">
        <v>0.01</v>
      </c>
      <c r="J118" s="51">
        <f t="shared" si="71"/>
        <v>52</v>
      </c>
      <c r="K118" s="51">
        <f t="shared" si="72"/>
        <v>51.48</v>
      </c>
      <c r="L118" s="88">
        <f>$G$18/G118*(D118)</f>
        <v>50.696112500000005</v>
      </c>
      <c r="M118" s="89">
        <f>$H$8/H118*E118</f>
        <v>31.499999999999996</v>
      </c>
      <c r="N118" s="40">
        <f t="shared" si="76"/>
        <v>2.5</v>
      </c>
      <c r="O118" s="62">
        <f t="shared" si="73"/>
        <v>84.696112499999998</v>
      </c>
      <c r="P118" s="94">
        <f t="shared" si="74"/>
        <v>52</v>
      </c>
      <c r="Q118" s="41">
        <f t="shared" si="75"/>
        <v>0</v>
      </c>
    </row>
    <row r="119" spans="1:23" ht="15.75" hidden="1" thickBot="1">
      <c r="A119" s="44">
        <v>5</v>
      </c>
      <c r="B119" s="10" t="s">
        <v>144</v>
      </c>
      <c r="C119" s="11">
        <v>29.0853</v>
      </c>
      <c r="D119" s="127">
        <v>55</v>
      </c>
      <c r="E119" s="127">
        <v>45</v>
      </c>
      <c r="F119" s="126">
        <v>5</v>
      </c>
      <c r="G119" s="53">
        <v>40</v>
      </c>
      <c r="H119" s="46">
        <v>0.3</v>
      </c>
      <c r="I119" s="46">
        <v>0.01</v>
      </c>
      <c r="J119" s="51">
        <f t="shared" si="71"/>
        <v>52</v>
      </c>
      <c r="K119" s="51">
        <f t="shared" si="72"/>
        <v>51.48</v>
      </c>
      <c r="L119" s="90">
        <f>$G$9/G119*(D119)</f>
        <v>39.998749999999994</v>
      </c>
      <c r="M119" s="89">
        <f>$H$9/H119*E119</f>
        <v>31.499999999999996</v>
      </c>
      <c r="N119" s="40">
        <f t="shared" si="76"/>
        <v>2.5</v>
      </c>
      <c r="O119" s="63">
        <f t="shared" si="73"/>
        <v>73.998749999999987</v>
      </c>
      <c r="P119" s="95">
        <f t="shared" si="74"/>
        <v>52</v>
      </c>
      <c r="Q119" s="41">
        <f t="shared" si="75"/>
        <v>0</v>
      </c>
    </row>
    <row r="120" spans="1:23" ht="16.5" hidden="1" thickBot="1">
      <c r="A120" s="265" t="s">
        <v>77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121"/>
      <c r="O120" s="64">
        <f>SUM(O115:O119)</f>
        <v>406.74961721269585</v>
      </c>
      <c r="P120" s="55"/>
    </row>
    <row r="121" spans="1:23" hidden="1"/>
    <row r="122" spans="1:23" ht="15.75" thickBot="1"/>
    <row r="123" spans="1:23" ht="15.75">
      <c r="A123" s="70" t="s">
        <v>31</v>
      </c>
      <c r="B123" s="71" t="s">
        <v>13</v>
      </c>
      <c r="C123" s="56"/>
      <c r="D123" s="123"/>
      <c r="E123" s="123"/>
      <c r="F123" s="123"/>
      <c r="G123" s="28"/>
      <c r="H123" s="29"/>
      <c r="I123" s="29"/>
      <c r="J123" s="28"/>
      <c r="K123" s="28"/>
      <c r="L123" s="30"/>
      <c r="M123" s="30"/>
      <c r="N123" s="30"/>
      <c r="O123" s="60"/>
      <c r="P123" s="32"/>
    </row>
    <row r="124" spans="1:23" ht="94.5">
      <c r="A124" s="12" t="s">
        <v>34</v>
      </c>
      <c r="B124" s="1" t="s">
        <v>182</v>
      </c>
      <c r="C124" s="6" t="s">
        <v>36</v>
      </c>
      <c r="D124" s="125" t="s">
        <v>37</v>
      </c>
      <c r="E124" s="125" t="s">
        <v>38</v>
      </c>
      <c r="F124" s="125" t="s">
        <v>39</v>
      </c>
      <c r="G124" s="6" t="s">
        <v>40</v>
      </c>
      <c r="H124" s="5" t="s">
        <v>41</v>
      </c>
      <c r="I124" s="5" t="s">
        <v>42</v>
      </c>
      <c r="J124" s="6" t="s">
        <v>43</v>
      </c>
      <c r="K124" s="6" t="s">
        <v>44</v>
      </c>
      <c r="L124" s="33" t="s">
        <v>45</v>
      </c>
      <c r="M124" s="33" t="s">
        <v>46</v>
      </c>
      <c r="N124" s="33" t="s">
        <v>47</v>
      </c>
      <c r="O124" s="61" t="s">
        <v>48</v>
      </c>
      <c r="P124" s="91" t="s">
        <v>49</v>
      </c>
      <c r="R124" s="173" t="s">
        <v>242</v>
      </c>
      <c r="S124" s="176" t="s">
        <v>238</v>
      </c>
      <c r="T124" s="260" t="s">
        <v>239</v>
      </c>
      <c r="U124" s="261" t="s">
        <v>237</v>
      </c>
      <c r="V124" s="170" t="s">
        <v>240</v>
      </c>
    </row>
    <row r="125" spans="1:23">
      <c r="A125" s="35">
        <v>1</v>
      </c>
      <c r="B125" s="2" t="s">
        <v>229</v>
      </c>
      <c r="C125" s="7">
        <v>23.258600000000001</v>
      </c>
      <c r="D125" s="126">
        <v>55</v>
      </c>
      <c r="E125" s="126">
        <v>45</v>
      </c>
      <c r="F125" s="126">
        <v>5</v>
      </c>
      <c r="G125" s="51">
        <v>23.26</v>
      </c>
      <c r="H125" s="43">
        <v>0.32829999999999998</v>
      </c>
      <c r="I125" s="43">
        <v>0</v>
      </c>
      <c r="J125" s="51">
        <f t="shared" ref="J125:J129" si="77">G125+(G125*H125)</f>
        <v>30.896258000000003</v>
      </c>
      <c r="K125" s="51">
        <f t="shared" ref="K125:K129" si="78">J125-(J125*I125)</f>
        <v>30.896258000000003</v>
      </c>
      <c r="L125" s="88">
        <f>$G$5/G125*(D125)</f>
        <v>55</v>
      </c>
      <c r="M125" s="89">
        <f>$H$5/H125*E125</f>
        <v>28.784648187633262</v>
      </c>
      <c r="N125" s="40">
        <f>I125/$I$75*(F125)</f>
        <v>0</v>
      </c>
      <c r="O125" s="62">
        <f t="shared" ref="O125:O129" si="79">L125+M125+N125</f>
        <v>83.784648187633266</v>
      </c>
      <c r="P125" s="94">
        <f t="shared" ref="P125:P129" si="80">G125+(G125*H125)</f>
        <v>30.896258000000003</v>
      </c>
      <c r="Q125" s="41">
        <f t="shared" ref="Q125:Q129" si="81">J125-P125</f>
        <v>0</v>
      </c>
      <c r="R125" s="179">
        <f>1.03*1.04545</f>
        <v>1.0768135000000001</v>
      </c>
      <c r="S125" s="177">
        <f t="shared" ref="S125:S129" si="82">C125*R125</f>
        <v>25.045174471100005</v>
      </c>
      <c r="T125" s="192">
        <f>G125*R125</f>
        <v>25.046682010000005</v>
      </c>
      <c r="U125" s="188">
        <f t="shared" ref="U125:U129" si="83">J125*R125</f>
        <v>33.269507713883009</v>
      </c>
      <c r="V125" s="177">
        <f>T125*H125+T125</f>
        <v>33.269507713883009</v>
      </c>
      <c r="W125" s="41">
        <f t="shared" ref="W125:W129" si="84">U125-V125</f>
        <v>0</v>
      </c>
    </row>
    <row r="126" spans="1:23">
      <c r="A126" s="35">
        <v>2</v>
      </c>
      <c r="B126" s="2" t="s">
        <v>230</v>
      </c>
      <c r="C126" s="7">
        <v>31.2301</v>
      </c>
      <c r="D126" s="126">
        <v>55</v>
      </c>
      <c r="E126" s="126">
        <v>45</v>
      </c>
      <c r="F126" s="126">
        <v>5</v>
      </c>
      <c r="G126" s="51">
        <v>31.23</v>
      </c>
      <c r="H126" s="43">
        <v>0.32829999999999998</v>
      </c>
      <c r="I126" s="43">
        <v>0</v>
      </c>
      <c r="J126" s="51">
        <f t="shared" si="77"/>
        <v>41.482809000000003</v>
      </c>
      <c r="K126" s="51">
        <f t="shared" si="78"/>
        <v>41.482809000000003</v>
      </c>
      <c r="L126" s="88">
        <f>$G$6/G126*(D126)</f>
        <v>55</v>
      </c>
      <c r="M126" s="89">
        <f>$H$6/H126*E126</f>
        <v>28.784648187633262</v>
      </c>
      <c r="N126" s="40">
        <f t="shared" ref="N126:N129" si="85">I126/$I$75*(F126)</f>
        <v>0</v>
      </c>
      <c r="O126" s="62">
        <f t="shared" si="79"/>
        <v>83.784648187633266</v>
      </c>
      <c r="P126" s="94">
        <f t="shared" si="80"/>
        <v>41.482809000000003</v>
      </c>
      <c r="Q126" s="41">
        <f t="shared" si="81"/>
        <v>0</v>
      </c>
      <c r="R126" s="179">
        <f>1.03*1.04545</f>
        <v>1.0768135000000001</v>
      </c>
      <c r="S126" s="177">
        <f t="shared" si="82"/>
        <v>33.628993286350003</v>
      </c>
      <c r="T126" s="192">
        <f>G126*R126</f>
        <v>33.628885605000001</v>
      </c>
      <c r="U126" s="188">
        <f t="shared" si="83"/>
        <v>44.669248749121508</v>
      </c>
      <c r="V126" s="177">
        <f>T126*H126+T126</f>
        <v>44.6692487491215</v>
      </c>
      <c r="W126" s="41">
        <f t="shared" si="84"/>
        <v>0</v>
      </c>
    </row>
    <row r="127" spans="1:23">
      <c r="A127" s="35">
        <v>3</v>
      </c>
      <c r="B127" s="2" t="s">
        <v>231</v>
      </c>
      <c r="C127" s="7">
        <v>33.533000000000001</v>
      </c>
      <c r="D127" s="126">
        <v>55</v>
      </c>
      <c r="E127" s="126">
        <v>45</v>
      </c>
      <c r="F127" s="126">
        <v>5</v>
      </c>
      <c r="G127" s="51">
        <v>33.53</v>
      </c>
      <c r="H127" s="43">
        <v>0.32829999999999998</v>
      </c>
      <c r="I127" s="43">
        <v>0</v>
      </c>
      <c r="J127" s="51">
        <f t="shared" si="77"/>
        <v>44.537899000000003</v>
      </c>
      <c r="K127" s="51">
        <f t="shared" si="78"/>
        <v>44.537899000000003</v>
      </c>
      <c r="L127" s="88">
        <f>$G$17/G127*(D127)</f>
        <v>55.00492096629884</v>
      </c>
      <c r="M127" s="89">
        <f>$H$7/H127*E127</f>
        <v>28.784648187633262</v>
      </c>
      <c r="N127" s="40">
        <f t="shared" si="85"/>
        <v>0</v>
      </c>
      <c r="O127" s="62">
        <f t="shared" si="79"/>
        <v>83.789569153932106</v>
      </c>
      <c r="P127" s="94">
        <f t="shared" si="80"/>
        <v>44.537899000000003</v>
      </c>
      <c r="Q127" s="41">
        <f t="shared" si="81"/>
        <v>0</v>
      </c>
      <c r="R127" s="179">
        <f>1.03*1.04545</f>
        <v>1.0768135000000001</v>
      </c>
      <c r="S127" s="177">
        <f t="shared" si="82"/>
        <v>36.108787095500006</v>
      </c>
      <c r="T127" s="192">
        <f>G127*R127</f>
        <v>36.105556655000001</v>
      </c>
      <c r="U127" s="188">
        <f t="shared" si="83"/>
        <v>47.959010904836511</v>
      </c>
      <c r="V127" s="177">
        <f>T127*H127+T127</f>
        <v>47.959010904836504</v>
      </c>
      <c r="W127" s="41">
        <f t="shared" si="84"/>
        <v>0</v>
      </c>
    </row>
    <row r="128" spans="1:23">
      <c r="A128" s="35">
        <v>4</v>
      </c>
      <c r="B128" s="2" t="s">
        <v>232</v>
      </c>
      <c r="C128" s="7">
        <v>36.869900000000001</v>
      </c>
      <c r="D128" s="126">
        <v>55</v>
      </c>
      <c r="E128" s="126">
        <v>45</v>
      </c>
      <c r="F128" s="126">
        <v>5</v>
      </c>
      <c r="G128" s="51">
        <v>36.869999999999997</v>
      </c>
      <c r="H128" s="43">
        <v>0.32829999999999998</v>
      </c>
      <c r="I128" s="43">
        <v>0</v>
      </c>
      <c r="J128" s="51">
        <f t="shared" si="77"/>
        <v>48.974420999999992</v>
      </c>
      <c r="K128" s="51">
        <f t="shared" si="78"/>
        <v>48.974420999999992</v>
      </c>
      <c r="L128" s="88">
        <f>$G$18/G128*(D128)</f>
        <v>54.999850827230816</v>
      </c>
      <c r="M128" s="89">
        <f>$H$8/H128*E128</f>
        <v>28.784648187633262</v>
      </c>
      <c r="N128" s="40">
        <f t="shared" si="85"/>
        <v>0</v>
      </c>
      <c r="O128" s="62">
        <f t="shared" si="79"/>
        <v>83.784499014864082</v>
      </c>
      <c r="P128" s="94">
        <f t="shared" si="80"/>
        <v>48.974420999999992</v>
      </c>
      <c r="Q128" s="41">
        <f t="shared" si="81"/>
        <v>0</v>
      </c>
      <c r="R128" s="179">
        <f>1.03*1.04545</f>
        <v>1.0768135000000001</v>
      </c>
      <c r="S128" s="177">
        <f t="shared" si="82"/>
        <v>39.702006063650003</v>
      </c>
      <c r="T128" s="192">
        <f>G128*R128</f>
        <v>39.702113744999998</v>
      </c>
      <c r="U128" s="188">
        <f t="shared" si="83"/>
        <v>52.736317687483499</v>
      </c>
      <c r="V128" s="177">
        <f>T128*H128+T128</f>
        <v>52.736317687483499</v>
      </c>
      <c r="W128" s="41">
        <f t="shared" si="84"/>
        <v>0</v>
      </c>
    </row>
    <row r="129" spans="1:23" ht="15.75" thickBot="1">
      <c r="A129" s="44">
        <v>5</v>
      </c>
      <c r="B129" s="10" t="s">
        <v>233</v>
      </c>
      <c r="C129" s="11">
        <v>29.0853</v>
      </c>
      <c r="D129" s="127">
        <v>55</v>
      </c>
      <c r="E129" s="127">
        <v>45</v>
      </c>
      <c r="F129" s="126">
        <v>5</v>
      </c>
      <c r="G129" s="53">
        <v>29.09</v>
      </c>
      <c r="H129" s="46">
        <v>0.32829999999999998</v>
      </c>
      <c r="I129" s="46">
        <v>0</v>
      </c>
      <c r="J129" s="51">
        <f t="shared" si="77"/>
        <v>38.640247000000002</v>
      </c>
      <c r="K129" s="51">
        <f t="shared" si="78"/>
        <v>38.640247000000002</v>
      </c>
      <c r="L129" s="90">
        <f>$G$9/G129*(D129)</f>
        <v>55</v>
      </c>
      <c r="M129" s="89">
        <f>$H$9/H129*E129</f>
        <v>28.784648187633262</v>
      </c>
      <c r="N129" s="40">
        <f t="shared" si="85"/>
        <v>0</v>
      </c>
      <c r="O129" s="63">
        <f t="shared" si="79"/>
        <v>83.784648187633266</v>
      </c>
      <c r="P129" s="95">
        <f t="shared" si="80"/>
        <v>38.640247000000002</v>
      </c>
      <c r="Q129" s="41">
        <f t="shared" si="81"/>
        <v>0</v>
      </c>
      <c r="R129" s="179">
        <f>1.03*1.04545</f>
        <v>1.0768135000000001</v>
      </c>
      <c r="S129" s="177">
        <f t="shared" si="82"/>
        <v>31.319443691550003</v>
      </c>
      <c r="T129" s="192">
        <f>G129*R129</f>
        <v>31.324504715000003</v>
      </c>
      <c r="U129" s="188">
        <f t="shared" si="83"/>
        <v>41.608339612934508</v>
      </c>
      <c r="V129" s="177">
        <f>T129*H129+T129</f>
        <v>41.6083396129345</v>
      </c>
      <c r="W129" s="41">
        <f t="shared" si="84"/>
        <v>0</v>
      </c>
    </row>
    <row r="130" spans="1:23" ht="16.5" thickBot="1">
      <c r="A130" s="265" t="s">
        <v>77</v>
      </c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121"/>
      <c r="O130" s="64">
        <f>SUM(O125:O129)</f>
        <v>418.92801273169596</v>
      </c>
      <c r="P130" s="55"/>
    </row>
  </sheetData>
  <sheetProtection algorithmName="SHA-512" hashValue="mJYpE1cc9c0oviNdYG3ZE09xG6/CIwOz8YKbJj8zuZgnq3ZfDlKn5xIHZzRNHVJOoPLPZlMgQAElPfiIrO/yVQ==" saltValue="bYdaF7+WLIdVEmV6Wd0GqA==" spinCount="100000" sheet="1" objects="1" scenarios="1"/>
  <mergeCells count="14">
    <mergeCell ref="A100:M100"/>
    <mergeCell ref="A110:M110"/>
    <mergeCell ref="A120:M120"/>
    <mergeCell ref="A130:M130"/>
    <mergeCell ref="A50:M50"/>
    <mergeCell ref="A60:M60"/>
    <mergeCell ref="A70:M70"/>
    <mergeCell ref="A80:M80"/>
    <mergeCell ref="A90:M90"/>
    <mergeCell ref="A1:C1"/>
    <mergeCell ref="A10:M10"/>
    <mergeCell ref="A20:M20"/>
    <mergeCell ref="A30:M30"/>
    <mergeCell ref="A40:M4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3e1c83-bd58-44c8-86b5-faa978b5e550">
      <Terms xmlns="http://schemas.microsoft.com/office/infopath/2007/PartnerControls"/>
    </lcf76f155ced4ddcb4097134ff3c332f>
    <TaxCatchAll xmlns="2beaef9f-cf1f-479f-a374-c737fe2c05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7CBC28CB4C9469DD28BFDEA27F68D" ma:contentTypeVersion="16" ma:contentTypeDescription="Create a new document." ma:contentTypeScope="" ma:versionID="79b49bc07a7a1dc1389f664450375e77">
  <xsd:schema xmlns:xsd="http://www.w3.org/2001/XMLSchema" xmlns:xs="http://www.w3.org/2001/XMLSchema" xmlns:p="http://schemas.microsoft.com/office/2006/metadata/properties" xmlns:ns2="403e1c83-bd58-44c8-86b5-faa978b5e550" xmlns:ns3="5c8b65ea-38dd-47b5-8e22-2995dc069637" xmlns:ns4="2beaef9f-cf1f-479f-a374-c737fe2c05cb" targetNamespace="http://schemas.microsoft.com/office/2006/metadata/properties" ma:root="true" ma:fieldsID="9b6ae3a1aea641474de151bc3fab2083" ns2:_="" ns3:_="" ns4:_="">
    <xsd:import namespace="403e1c83-bd58-44c8-86b5-faa978b5e550"/>
    <xsd:import namespace="5c8b65ea-38dd-47b5-8e22-2995dc069637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e1c83-bd58-44c8-86b5-faa978b5e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b65ea-38dd-47b5-8e22-2995dc0696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f198b9-2ba7-4305-964b-a896e0a8965e}" ma:internalName="TaxCatchAll" ma:showField="CatchAllData" ma:web="da1927dd-989c-434d-a53d-742b60a3c0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D4DF8-B211-4B53-8F9B-F9D3EDCC4F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30D1A-42EB-4640-B6AB-2427E71758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03e1c83-bd58-44c8-86b5-faa978b5e550"/>
    <ds:schemaRef ds:uri="2beaef9f-cf1f-479f-a374-c737fe2c05cb"/>
    <ds:schemaRef ds:uri="http://purl.org/dc/elements/1.1/"/>
    <ds:schemaRef ds:uri="http://schemas.microsoft.com/office/2006/metadata/properties"/>
    <ds:schemaRef ds:uri="5c8b65ea-38dd-47b5-8e22-2995dc06963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44C666-508D-4ACE-8BAC-42A6AA960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3e1c83-bd58-44c8-86b5-faa978b5e550"/>
    <ds:schemaRef ds:uri="5c8b65ea-38dd-47b5-8e22-2995dc069637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Call Order</vt:lpstr>
      <vt:lpstr>A. Administrative</vt:lpstr>
      <vt:lpstr>B. Risk Management</vt:lpstr>
      <vt:lpstr>C. Finance</vt:lpstr>
      <vt:lpstr>D. Engineering</vt:lpstr>
      <vt:lpstr>E. Scientific</vt:lpstr>
      <vt:lpstr>F. Appraisers</vt:lpstr>
      <vt:lpstr>G. Recreation</vt:lpstr>
      <vt:lpstr>H. Communications</vt:lpstr>
      <vt:lpstr>I. Service and Security</vt:lpstr>
      <vt:lpstr>J. Legal Administration</vt:lpstr>
    </vt:vector>
  </TitlesOfParts>
  <Manager/>
  <Company>King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Robin</dc:creator>
  <cp:keywords/>
  <dc:description/>
  <cp:lastModifiedBy>Klipsch, Tedd</cp:lastModifiedBy>
  <cp:revision/>
  <cp:lastPrinted>2022-03-13T22:01:19Z</cp:lastPrinted>
  <dcterms:created xsi:type="dcterms:W3CDTF">2019-06-27T15:38:24Z</dcterms:created>
  <dcterms:modified xsi:type="dcterms:W3CDTF">2022-08-05T15:20:29Z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0x01010012F7CBC28CB4C9469DD28BFDEA27F68D</vt:lpwstr>
  </property>
</Properties>
</file>